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atoS\Desktop\210621_SSDB_upload\Fig2F\"/>
    </mc:Choice>
  </mc:AlternateContent>
  <xr:revisionPtr revIDLastSave="0" documentId="13_ncr:1_{825CFB7A-58FA-4719-AC1B-FA890B9034EF}" xr6:coauthVersionLast="45" xr6:coauthVersionMax="45" xr10:uidLastSave="{00000000-0000-0000-0000-000000000000}"/>
  <bookViews>
    <workbookView xWindow="22920" yWindow="2385" windowWidth="21570" windowHeight="18045" xr2:uid="{00000000-000D-0000-FFFF-FFFF00000000}"/>
  </bookViews>
  <sheets>
    <sheet name="2-DG" sheetId="1" r:id="rId1"/>
    <sheet name="AICAR" sheetId="4" r:id="rId2"/>
    <sheet name="Metformi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4" l="1"/>
  <c r="F55" i="4"/>
  <c r="F54" i="4"/>
  <c r="F48" i="4"/>
  <c r="F47" i="4"/>
  <c r="F46" i="4"/>
  <c r="D56" i="4"/>
  <c r="D55" i="4"/>
  <c r="D54" i="4"/>
  <c r="D48" i="4"/>
  <c r="D47" i="4"/>
  <c r="D46" i="4"/>
  <c r="F40" i="4"/>
  <c r="F39" i="4"/>
  <c r="F38" i="4"/>
  <c r="D40" i="4"/>
  <c r="D39" i="4"/>
  <c r="D38" i="4"/>
  <c r="F30" i="4"/>
  <c r="F29" i="4"/>
  <c r="F28" i="4"/>
  <c r="D30" i="4"/>
  <c r="D29" i="4"/>
  <c r="D28" i="4"/>
  <c r="E4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C5" i="4"/>
  <c r="C6" i="4" s="1"/>
  <c r="C7" i="4"/>
  <c r="C8" i="4" s="1"/>
  <c r="C9" i="4" s="1"/>
  <c r="F53" i="4"/>
  <c r="F52" i="4"/>
  <c r="F44" i="4"/>
  <c r="F43" i="4"/>
  <c r="F35" i="4"/>
  <c r="F34" i="4"/>
  <c r="F49" i="4"/>
  <c r="C16" i="1"/>
  <c r="C13" i="1"/>
  <c r="C10" i="1"/>
  <c r="C7" i="1"/>
  <c r="F53" i="5"/>
  <c r="D53" i="5"/>
  <c r="F52" i="5"/>
  <c r="D52" i="5"/>
  <c r="F51" i="5"/>
  <c r="D51" i="5"/>
  <c r="F50" i="5"/>
  <c r="D50" i="5"/>
  <c r="F49" i="5"/>
  <c r="D49" i="5"/>
  <c r="F45" i="5"/>
  <c r="D45" i="5"/>
  <c r="F44" i="5"/>
  <c r="D44" i="5"/>
  <c r="F43" i="5"/>
  <c r="D43" i="5"/>
  <c r="F42" i="5"/>
  <c r="D42" i="5"/>
  <c r="F41" i="5"/>
  <c r="D41" i="5"/>
  <c r="F37" i="5"/>
  <c r="D37" i="5"/>
  <c r="F36" i="5"/>
  <c r="D36" i="5"/>
  <c r="F35" i="5"/>
  <c r="D35" i="5"/>
  <c r="F34" i="5"/>
  <c r="D34" i="5"/>
  <c r="F33" i="5"/>
  <c r="D33" i="5"/>
  <c r="F30" i="5"/>
  <c r="D30" i="5"/>
  <c r="F29" i="5"/>
  <c r="D29" i="5"/>
  <c r="F28" i="5"/>
  <c r="D28" i="5"/>
  <c r="C7" i="5"/>
  <c r="C10" i="5" s="1"/>
  <c r="C5" i="5"/>
  <c r="C6" i="5" s="1"/>
  <c r="E6" i="5" s="1"/>
  <c r="E4" i="5"/>
  <c r="D53" i="4"/>
  <c r="D52" i="4"/>
  <c r="F51" i="4"/>
  <c r="D51" i="4"/>
  <c r="F50" i="4"/>
  <c r="D50" i="4"/>
  <c r="D49" i="4"/>
  <c r="F45" i="4"/>
  <c r="D45" i="4"/>
  <c r="D44" i="4"/>
  <c r="D43" i="4"/>
  <c r="F42" i="4"/>
  <c r="D42" i="4"/>
  <c r="F41" i="4"/>
  <c r="D41" i="4"/>
  <c r="F37" i="4"/>
  <c r="D37" i="4"/>
  <c r="F36" i="4"/>
  <c r="D36" i="4"/>
  <c r="D35" i="4"/>
  <c r="D34" i="4"/>
  <c r="F33" i="4"/>
  <c r="D33" i="4"/>
  <c r="F30" i="1"/>
  <c r="F29" i="1"/>
  <c r="F28" i="1"/>
  <c r="D30" i="1"/>
  <c r="D29" i="1"/>
  <c r="D28" i="1"/>
  <c r="E4" i="1"/>
  <c r="G30" i="5" l="1"/>
  <c r="G28" i="5"/>
  <c r="G29" i="5"/>
  <c r="C10" i="4"/>
  <c r="G29" i="4"/>
  <c r="G30" i="4"/>
  <c r="G28" i="4"/>
  <c r="E10" i="5"/>
  <c r="C13" i="5"/>
  <c r="C11" i="5"/>
  <c r="E5" i="5"/>
  <c r="E7" i="5"/>
  <c r="C8" i="5"/>
  <c r="C5" i="1"/>
  <c r="E5" i="1" s="1"/>
  <c r="C11" i="4" l="1"/>
  <c r="C12" i="4" s="1"/>
  <c r="C13" i="4"/>
  <c r="C12" i="5"/>
  <c r="E12" i="5" s="1"/>
  <c r="E11" i="5"/>
  <c r="C9" i="5"/>
  <c r="E9" i="5" s="1"/>
  <c r="E8" i="5"/>
  <c r="C16" i="5"/>
  <c r="C14" i="5"/>
  <c r="E13" i="5"/>
  <c r="C8" i="1"/>
  <c r="E8" i="1" s="1"/>
  <c r="E7" i="1"/>
  <c r="C6" i="1"/>
  <c r="E6" i="1" s="1"/>
  <c r="C14" i="4" l="1"/>
  <c r="C15" i="4" s="1"/>
  <c r="C16" i="4"/>
  <c r="E14" i="5"/>
  <c r="C15" i="5"/>
  <c r="E15" i="5" s="1"/>
  <c r="C17" i="5"/>
  <c r="E16" i="5"/>
  <c r="C9" i="1"/>
  <c r="E9" i="1" s="1"/>
  <c r="E10" i="1"/>
  <c r="C11" i="1"/>
  <c r="E11" i="1" s="1"/>
  <c r="F53" i="1"/>
  <c r="F52" i="1"/>
  <c r="F51" i="1"/>
  <c r="F50" i="1"/>
  <c r="F49" i="1"/>
  <c r="F45" i="1"/>
  <c r="F44" i="1"/>
  <c r="F43" i="1"/>
  <c r="F42" i="1"/>
  <c r="F41" i="1"/>
  <c r="F37" i="1"/>
  <c r="F36" i="1"/>
  <c r="F35" i="1"/>
  <c r="F34" i="1"/>
  <c r="F33" i="1"/>
  <c r="D33" i="1"/>
  <c r="D53" i="1"/>
  <c r="D45" i="1"/>
  <c r="D37" i="1"/>
  <c r="D52" i="1"/>
  <c r="D44" i="1"/>
  <c r="D36" i="1"/>
  <c r="D51" i="1"/>
  <c r="D43" i="1"/>
  <c r="D35" i="1"/>
  <c r="D50" i="1"/>
  <c r="D42" i="1"/>
  <c r="D34" i="1"/>
  <c r="D49" i="1"/>
  <c r="D41" i="1"/>
  <c r="C17" i="4" l="1"/>
  <c r="C18" i="4" s="1"/>
  <c r="C19" i="4"/>
  <c r="C18" i="5"/>
  <c r="E18" i="5" s="1"/>
  <c r="E17" i="5"/>
  <c r="E16" i="1"/>
  <c r="E13" i="1"/>
  <c r="C12" i="1"/>
  <c r="E12" i="1" s="1"/>
  <c r="C14" i="1"/>
  <c r="E14" i="1" s="1"/>
  <c r="G29" i="1"/>
  <c r="G28" i="1"/>
  <c r="G30" i="1"/>
  <c r="C22" i="4" l="1"/>
  <c r="C20" i="4"/>
  <c r="C21" i="4" s="1"/>
  <c r="C17" i="1"/>
  <c r="E17" i="1" s="1"/>
  <c r="C15" i="1"/>
  <c r="E15" i="1" s="1"/>
  <c r="C25" i="4" l="1"/>
  <c r="C26" i="4" s="1"/>
  <c r="C27" i="4" s="1"/>
  <c r="C23" i="4"/>
  <c r="C24" i="4" s="1"/>
  <c r="C18" i="1"/>
  <c r="E18" i="1" s="1"/>
</calcChain>
</file>

<file path=xl/sharedStrings.xml><?xml version="1.0" encoding="utf-8"?>
<sst xmlns="http://schemas.openxmlformats.org/spreadsheetml/2006/main" count="147" uniqueCount="28">
  <si>
    <t>GCL</t>
  </si>
  <si>
    <t>IPL</t>
  </si>
  <si>
    <t>PRS</t>
  </si>
  <si>
    <t>2-DG</t>
  </si>
  <si>
    <t>AICAR</t>
    <phoneticPr fontId="1"/>
  </si>
  <si>
    <t>Basal</t>
    <phoneticPr fontId="1"/>
  </si>
  <si>
    <t>Data for a bar graph</t>
    <phoneticPr fontId="1"/>
  </si>
  <si>
    <t>mean</t>
    <phoneticPr fontId="1"/>
  </si>
  <si>
    <t>GCL</t>
    <phoneticPr fontId="1"/>
  </si>
  <si>
    <t>P-value</t>
    <phoneticPr fontId="1"/>
  </si>
  <si>
    <t>For ttest</t>
    <phoneticPr fontId="1"/>
  </si>
  <si>
    <t>IPL</t>
    <phoneticPr fontId="1"/>
  </si>
  <si>
    <t>PRS</t>
    <phoneticPr fontId="1"/>
  </si>
  <si>
    <t>Avg60-80</t>
    <phoneticPr fontId="1"/>
  </si>
  <si>
    <t>200911_23</t>
    <phoneticPr fontId="1"/>
  </si>
  <si>
    <t>200911_25</t>
    <phoneticPr fontId="1"/>
  </si>
  <si>
    <t>200911_26</t>
    <phoneticPr fontId="1"/>
  </si>
  <si>
    <t>200925_22</t>
    <phoneticPr fontId="1"/>
  </si>
  <si>
    <t>200925_23</t>
    <phoneticPr fontId="1"/>
  </si>
  <si>
    <t>Metformin</t>
    <phoneticPr fontId="1"/>
  </si>
  <si>
    <t>200918_37</t>
    <phoneticPr fontId="1"/>
  </si>
  <si>
    <t>200918_38</t>
    <phoneticPr fontId="1"/>
  </si>
  <si>
    <t>200918_39</t>
    <phoneticPr fontId="1"/>
  </si>
  <si>
    <t>200918_40</t>
    <phoneticPr fontId="1"/>
  </si>
  <si>
    <t>200918_41</t>
    <phoneticPr fontId="1"/>
  </si>
  <si>
    <t>200918_42</t>
    <phoneticPr fontId="1"/>
  </si>
  <si>
    <t>200918_43</t>
    <phoneticPr fontId="1"/>
  </si>
  <si>
    <t>200918_44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</si>
</sst>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2" x14ac:knownFonts="1">
    <font>
      <sz val="11"/>
      <color theme="1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'2-DG'!$D$3</c:f>
              <c:strCache>
                <c:ptCount val="1"/>
                <c:pt idx="0">
                  <c:v>Basal</c:v>
                </c:pt>
              </c:strCache>
            </c:strRef>
          </c:tx>
          <c:spPr>
            <a:solidFill>
              <a:schemeClr val="bg1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'2-DG'!$B$28</c:f>
              <c:strCache>
                <c:ptCount val="1"/>
                <c:pt idx="0">
                  <c:v>GCL</c:v>
                </c:pt>
              </c:strCache>
            </c:strRef>
          </c:cat>
          <c:val>
            <c:numRef>
              <c:f>'2-DG'!$D$28:$D$30</c:f>
              <c:numCache>
                <c:formatCode>0.000_ </c:formatCode>
                <c:ptCount val="3"/>
                <c:pt idx="0">
                  <c:v>2.0498857142857148</c:v>
                </c:pt>
                <c:pt idx="1">
                  <c:v>1.9752285714285711</c:v>
                </c:pt>
                <c:pt idx="2">
                  <c:v>1.9271142857142856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8-4E9B-86EE-C2AF93FAAF7F}"/>
            </c:ext>
          </c:extLst>
        </c:ser>
        <c:ser>
          <c:idx val="3"/>
          <c:order val="3"/>
          <c:tx>
            <c:strRef>
              <c:f>'2-DG'!$F$3</c:f>
              <c:strCache>
                <c:ptCount val="1"/>
                <c:pt idx="0">
                  <c:v>Avg60-80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'2-DG'!$B$29</c:f>
              <c:strCache>
                <c:ptCount val="1"/>
                <c:pt idx="0">
                  <c:v>IPL</c:v>
                </c:pt>
              </c:strCache>
            </c:strRef>
          </c:cat>
          <c:val>
            <c:numRef>
              <c:f>'2-DG'!$F$28:$F$30</c:f>
              <c:numCache>
                <c:formatCode>0.000_ </c:formatCode>
                <c:ptCount val="3"/>
                <c:pt idx="0">
                  <c:v>1.88008</c:v>
                </c:pt>
                <c:pt idx="1">
                  <c:v>1.5993199999999999</c:v>
                </c:pt>
                <c:pt idx="2">
                  <c:v>1.6155200000000001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8-4E9B-86EE-C2AF93FAA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6456575"/>
        <c:axId val="472248351"/>
      </c:barChart>
      <c:scatterChart>
        <c:scatterStyle val="lineMarker"/>
        <c:varyColors val="0"/>
        <c:ser>
          <c:idx val="0"/>
          <c:order val="0"/>
          <c:tx>
            <c:strRef>
              <c:f>'2-DG'!$D$3</c:f>
              <c:strCache>
                <c:ptCount val="1"/>
                <c:pt idx="0">
                  <c:v>Basal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6350">
                <a:solidFill>
                  <a:schemeClr val="tx1"/>
                </a:solidFill>
              </a:ln>
              <a:effectLst/>
            </c:spPr>
          </c:marker>
          <c:xVal>
            <c:numRef>
              <c:f>'2-DG'!$C$4:$C$18</c:f>
              <c:numCache>
                <c:formatCode>General</c:formatCode>
                <c:ptCount val="15"/>
                <c:pt idx="0">
                  <c:v>0.74</c:v>
                </c:pt>
                <c:pt idx="1">
                  <c:v>1.74</c:v>
                </c:pt>
                <c:pt idx="2">
                  <c:v>2.74</c:v>
                </c:pt>
                <c:pt idx="3">
                  <c:v>0.79</c:v>
                </c:pt>
                <c:pt idx="4">
                  <c:v>1.79</c:v>
                </c:pt>
                <c:pt idx="5">
                  <c:v>2.79</c:v>
                </c:pt>
                <c:pt idx="6">
                  <c:v>0.84000000000000008</c:v>
                </c:pt>
                <c:pt idx="7">
                  <c:v>1.84</c:v>
                </c:pt>
                <c:pt idx="8">
                  <c:v>2.84</c:v>
                </c:pt>
                <c:pt idx="9">
                  <c:v>0.89000000000000012</c:v>
                </c:pt>
                <c:pt idx="10">
                  <c:v>1.8900000000000001</c:v>
                </c:pt>
                <c:pt idx="11">
                  <c:v>2.89</c:v>
                </c:pt>
                <c:pt idx="12">
                  <c:v>0.94000000000000017</c:v>
                </c:pt>
                <c:pt idx="13">
                  <c:v>1.9400000000000002</c:v>
                </c:pt>
                <c:pt idx="14">
                  <c:v>2.9400000000000004</c:v>
                </c:pt>
              </c:numCache>
            </c:numRef>
          </c:xVal>
          <c:yVal>
            <c:numRef>
              <c:f>'2-DG'!$D$4:$D$18</c:f>
              <c:numCache>
                <c:formatCode>0.000_ </c:formatCode>
                <c:ptCount val="15"/>
                <c:pt idx="0">
                  <c:v>2.073</c:v>
                </c:pt>
                <c:pt idx="1">
                  <c:v>2.0075714285714286</c:v>
                </c:pt>
                <c:pt idx="2">
                  <c:v>1.9432857142857145</c:v>
                </c:pt>
                <c:pt idx="3">
                  <c:v>2.0345714285714287</c:v>
                </c:pt>
                <c:pt idx="4">
                  <c:v>1.7834285714285714</c:v>
                </c:pt>
                <c:pt idx="5">
                  <c:v>1.9918571428571428</c:v>
                </c:pt>
                <c:pt idx="6">
                  <c:v>2.0751428571428572</c:v>
                </c:pt>
                <c:pt idx="7">
                  <c:v>1.9907142857142854</c:v>
                </c:pt>
                <c:pt idx="8">
                  <c:v>1.9617142857142855</c:v>
                </c:pt>
                <c:pt idx="9">
                  <c:v>2.0962857142857145</c:v>
                </c:pt>
                <c:pt idx="10">
                  <c:v>2.1155714285714287</c:v>
                </c:pt>
                <c:pt idx="11">
                  <c:v>1.855142857142857</c:v>
                </c:pt>
                <c:pt idx="12">
                  <c:v>1.9704285714285714</c:v>
                </c:pt>
                <c:pt idx="13">
                  <c:v>1.9788571428571426</c:v>
                </c:pt>
                <c:pt idx="14">
                  <c:v>1.8835714285714287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48-4E9B-86EE-C2AF93FAAF7F}"/>
            </c:ext>
          </c:extLst>
        </c:ser>
        <c:ser>
          <c:idx val="1"/>
          <c:order val="1"/>
          <c:tx>
            <c:strRef>
              <c:f>'2-DG'!$F$3</c:f>
              <c:strCache>
                <c:ptCount val="1"/>
                <c:pt idx="0">
                  <c:v>Avg60-80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6350">
                <a:solidFill>
                  <a:schemeClr val="tx1"/>
                </a:solidFill>
              </a:ln>
              <a:effectLst/>
            </c:spPr>
          </c:marker>
          <c:xVal>
            <c:numRef>
              <c:f>'2-DG'!$E$4:$E$18</c:f>
              <c:numCache>
                <c:formatCode>General</c:formatCode>
                <c:ptCount val="15"/>
                <c:pt idx="0">
                  <c:v>1.06</c:v>
                </c:pt>
                <c:pt idx="1">
                  <c:v>2.06</c:v>
                </c:pt>
                <c:pt idx="2">
                  <c:v>3.06</c:v>
                </c:pt>
                <c:pt idx="3">
                  <c:v>1.1100000000000001</c:v>
                </c:pt>
                <c:pt idx="4">
                  <c:v>2.11</c:v>
                </c:pt>
                <c:pt idx="5">
                  <c:v>3.11</c:v>
                </c:pt>
                <c:pt idx="6">
                  <c:v>1.1600000000000001</c:v>
                </c:pt>
                <c:pt idx="7">
                  <c:v>2.16</c:v>
                </c:pt>
                <c:pt idx="8">
                  <c:v>3.1599999999999997</c:v>
                </c:pt>
                <c:pt idx="9">
                  <c:v>1.2100000000000002</c:v>
                </c:pt>
                <c:pt idx="10">
                  <c:v>2.21</c:v>
                </c:pt>
                <c:pt idx="11">
                  <c:v>3.21</c:v>
                </c:pt>
                <c:pt idx="12">
                  <c:v>1.2600000000000002</c:v>
                </c:pt>
                <c:pt idx="13">
                  <c:v>2.2600000000000002</c:v>
                </c:pt>
                <c:pt idx="14">
                  <c:v>3.2600000000000002</c:v>
                </c:pt>
              </c:numCache>
            </c:numRef>
          </c:xVal>
          <c:yVal>
            <c:numRef>
              <c:f>'2-DG'!$F$4:$F$18</c:f>
              <c:numCache>
                <c:formatCode>0.000_ </c:formatCode>
                <c:ptCount val="15"/>
                <c:pt idx="0">
                  <c:v>1.7362000000000002</c:v>
                </c:pt>
                <c:pt idx="1">
                  <c:v>1.4203999999999999</c:v>
                </c:pt>
                <c:pt idx="2">
                  <c:v>1.5054000000000001</c:v>
                </c:pt>
                <c:pt idx="3">
                  <c:v>1.8897999999999999</c:v>
                </c:pt>
                <c:pt idx="4">
                  <c:v>1.5416000000000001</c:v>
                </c:pt>
                <c:pt idx="5">
                  <c:v>1.7389999999999997</c:v>
                </c:pt>
                <c:pt idx="6">
                  <c:v>1.7789999999999999</c:v>
                </c:pt>
                <c:pt idx="7">
                  <c:v>1.4956</c:v>
                </c:pt>
                <c:pt idx="8">
                  <c:v>1.4758</c:v>
                </c:pt>
                <c:pt idx="9">
                  <c:v>1.9996000000000003</c:v>
                </c:pt>
                <c:pt idx="10">
                  <c:v>1.645</c:v>
                </c:pt>
                <c:pt idx="11">
                  <c:v>1.6758</c:v>
                </c:pt>
                <c:pt idx="12">
                  <c:v>1.9957999999999998</c:v>
                </c:pt>
                <c:pt idx="13">
                  <c:v>1.8939999999999997</c:v>
                </c:pt>
                <c:pt idx="14">
                  <c:v>1.6816000000000002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48-4E9B-86EE-C2AF93FAA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56575"/>
        <c:axId val="472248351"/>
      </c:scatterChart>
      <c:catAx>
        <c:axId val="54645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72248351"/>
        <c:crosses val="autoZero"/>
        <c:auto val="1"/>
        <c:lblAlgn val="ctr"/>
        <c:lblOffset val="100"/>
        <c:tickMarkSkip val="1"/>
        <c:noMultiLvlLbl val="0"/>
      </c:catAx>
      <c:valAx>
        <c:axId val="472248351"/>
        <c:scaling>
          <c:orientation val="minMax"/>
          <c:max val="2.6"/>
          <c:min val="0.8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45657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AICAR!$D$3</c:f>
              <c:strCache>
                <c:ptCount val="1"/>
                <c:pt idx="0">
                  <c:v>Basal</c:v>
                </c:pt>
              </c:strCache>
            </c:strRef>
          </c:tx>
          <c:spPr>
            <a:solidFill>
              <a:schemeClr val="bg1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AICAR!$B$28</c:f>
              <c:strCache>
                <c:ptCount val="1"/>
                <c:pt idx="0">
                  <c:v>GCL</c:v>
                </c:pt>
              </c:strCache>
            </c:strRef>
          </c:cat>
          <c:val>
            <c:numRef>
              <c:f>AICAR!$D$28:$D$30</c:f>
              <c:numCache>
                <c:formatCode>0.000_ </c:formatCode>
                <c:ptCount val="3"/>
                <c:pt idx="0">
                  <c:v>2.0578437500000004</c:v>
                </c:pt>
                <c:pt idx="1">
                  <c:v>1.9890625</c:v>
                </c:pt>
                <c:pt idx="2">
                  <c:v>1.92453125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5-45E7-A5E7-545508E43BC8}"/>
            </c:ext>
          </c:extLst>
        </c:ser>
        <c:ser>
          <c:idx val="3"/>
          <c:order val="3"/>
          <c:tx>
            <c:strRef>
              <c:f>AICAR!$F$3</c:f>
              <c:strCache>
                <c:ptCount val="1"/>
                <c:pt idx="0">
                  <c:v>Avg60-80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AICAR!$B$29</c:f>
              <c:strCache>
                <c:ptCount val="1"/>
                <c:pt idx="0">
                  <c:v>IPL</c:v>
                </c:pt>
              </c:strCache>
            </c:strRef>
          </c:cat>
          <c:val>
            <c:numRef>
              <c:f>AICAR!$F$28:$F$30</c:f>
              <c:numCache>
                <c:formatCode>0.000_ </c:formatCode>
                <c:ptCount val="3"/>
                <c:pt idx="0">
                  <c:v>2.0055000000000001</c:v>
                </c:pt>
                <c:pt idx="1">
                  <c:v>1.9423333333333332</c:v>
                </c:pt>
                <c:pt idx="2">
                  <c:v>1.9716666666666667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5-45E7-A5E7-545508E4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6456575"/>
        <c:axId val="472248351"/>
      </c:barChart>
      <c:scatterChart>
        <c:scatterStyle val="lineMarker"/>
        <c:varyColors val="0"/>
        <c:ser>
          <c:idx val="0"/>
          <c:order val="0"/>
          <c:tx>
            <c:strRef>
              <c:f>AICAR!$D$3</c:f>
              <c:strCache>
                <c:ptCount val="1"/>
                <c:pt idx="0">
                  <c:v>Basal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6350">
                <a:solidFill>
                  <a:schemeClr val="tx1"/>
                </a:solidFill>
              </a:ln>
              <a:effectLst/>
            </c:spPr>
          </c:marker>
          <c:xVal>
            <c:numRef>
              <c:f>AICAR!$C$4:$C$18</c:f>
              <c:numCache>
                <c:formatCode>General</c:formatCode>
                <c:ptCount val="15"/>
                <c:pt idx="0">
                  <c:v>0.72499999999999998</c:v>
                </c:pt>
                <c:pt idx="1">
                  <c:v>1.7250000000000001</c:v>
                </c:pt>
                <c:pt idx="2">
                  <c:v>2.7250000000000001</c:v>
                </c:pt>
                <c:pt idx="3">
                  <c:v>0.755</c:v>
                </c:pt>
                <c:pt idx="4">
                  <c:v>1.7549999999999999</c:v>
                </c:pt>
                <c:pt idx="5">
                  <c:v>2.7549999999999999</c:v>
                </c:pt>
                <c:pt idx="6">
                  <c:v>0.78500000000000003</c:v>
                </c:pt>
                <c:pt idx="7">
                  <c:v>1.7850000000000001</c:v>
                </c:pt>
                <c:pt idx="8">
                  <c:v>2.7850000000000001</c:v>
                </c:pt>
                <c:pt idx="9">
                  <c:v>0.81500000000000006</c:v>
                </c:pt>
                <c:pt idx="10">
                  <c:v>1.8149999999999999</c:v>
                </c:pt>
                <c:pt idx="11">
                  <c:v>2.8149999999999999</c:v>
                </c:pt>
                <c:pt idx="12">
                  <c:v>0.84500000000000008</c:v>
                </c:pt>
                <c:pt idx="13">
                  <c:v>1.8450000000000002</c:v>
                </c:pt>
                <c:pt idx="14">
                  <c:v>2.8450000000000002</c:v>
                </c:pt>
              </c:numCache>
            </c:numRef>
          </c:xVal>
          <c:yVal>
            <c:numRef>
              <c:f>AICAR!$D$4:$D$18</c:f>
              <c:numCache>
                <c:formatCode>0.000_ </c:formatCode>
                <c:ptCount val="15"/>
                <c:pt idx="0">
                  <c:v>2.2199999999999998</c:v>
                </c:pt>
                <c:pt idx="1">
                  <c:v>2.0182500000000001</c:v>
                </c:pt>
                <c:pt idx="2">
                  <c:v>2.00475</c:v>
                </c:pt>
                <c:pt idx="3">
                  <c:v>2.0307499999999998</c:v>
                </c:pt>
                <c:pt idx="4">
                  <c:v>2.0602499999999999</c:v>
                </c:pt>
                <c:pt idx="5">
                  <c:v>1.8280000000000001</c:v>
                </c:pt>
                <c:pt idx="6">
                  <c:v>2.1307499999999999</c:v>
                </c:pt>
                <c:pt idx="7">
                  <c:v>1.8465</c:v>
                </c:pt>
                <c:pt idx="8">
                  <c:v>1.9259999999999999</c:v>
                </c:pt>
                <c:pt idx="9">
                  <c:v>1.9790000000000001</c:v>
                </c:pt>
                <c:pt idx="10">
                  <c:v>2.00475</c:v>
                </c:pt>
                <c:pt idx="11">
                  <c:v>1.9667499999999998</c:v>
                </c:pt>
                <c:pt idx="12">
                  <c:v>1.9555</c:v>
                </c:pt>
                <c:pt idx="13">
                  <c:v>1.9929999999999999</c:v>
                </c:pt>
                <c:pt idx="14">
                  <c:v>1.93425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55-45E7-A5E7-545508E43BC8}"/>
            </c:ext>
          </c:extLst>
        </c:ser>
        <c:ser>
          <c:idx val="1"/>
          <c:order val="1"/>
          <c:tx>
            <c:strRef>
              <c:f>AICAR!$F$3</c:f>
              <c:strCache>
                <c:ptCount val="1"/>
                <c:pt idx="0">
                  <c:v>Avg60-80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6350">
                <a:solidFill>
                  <a:schemeClr val="tx1"/>
                </a:solidFill>
              </a:ln>
              <a:effectLst/>
            </c:spPr>
          </c:marker>
          <c:xVal>
            <c:numRef>
              <c:f>AICAR!$E$4:$E$18</c:f>
              <c:numCache>
                <c:formatCode>General</c:formatCode>
                <c:ptCount val="15"/>
                <c:pt idx="0">
                  <c:v>1.0649999999999999</c:v>
                </c:pt>
                <c:pt idx="1">
                  <c:v>2.0649999999999999</c:v>
                </c:pt>
                <c:pt idx="2">
                  <c:v>3.0649999999999999</c:v>
                </c:pt>
                <c:pt idx="3">
                  <c:v>1.095</c:v>
                </c:pt>
                <c:pt idx="4">
                  <c:v>2.0949999999999998</c:v>
                </c:pt>
                <c:pt idx="5">
                  <c:v>3.0949999999999998</c:v>
                </c:pt>
                <c:pt idx="6">
                  <c:v>1.125</c:v>
                </c:pt>
                <c:pt idx="7">
                  <c:v>2.125</c:v>
                </c:pt>
                <c:pt idx="8">
                  <c:v>3.125</c:v>
                </c:pt>
                <c:pt idx="9">
                  <c:v>1.155</c:v>
                </c:pt>
                <c:pt idx="10">
                  <c:v>2.1549999999999998</c:v>
                </c:pt>
                <c:pt idx="11">
                  <c:v>3.1549999999999998</c:v>
                </c:pt>
                <c:pt idx="12">
                  <c:v>1.1850000000000001</c:v>
                </c:pt>
                <c:pt idx="13">
                  <c:v>2.1850000000000001</c:v>
                </c:pt>
                <c:pt idx="14">
                  <c:v>3.1850000000000001</c:v>
                </c:pt>
              </c:numCache>
            </c:numRef>
          </c:xVal>
          <c:yVal>
            <c:numRef>
              <c:f>AICAR!$F$4:$F$18</c:f>
              <c:numCache>
                <c:formatCode>0.000_ </c:formatCode>
                <c:ptCount val="15"/>
                <c:pt idx="0">
                  <c:v>2.1156666666666664</c:v>
                </c:pt>
                <c:pt idx="1">
                  <c:v>1.9636666666666667</c:v>
                </c:pt>
                <c:pt idx="2">
                  <c:v>2.0043333333333333</c:v>
                </c:pt>
                <c:pt idx="3">
                  <c:v>1.9836666666666669</c:v>
                </c:pt>
                <c:pt idx="4">
                  <c:v>1.9989999999999999</c:v>
                </c:pt>
                <c:pt idx="5">
                  <c:v>1.8129999999999999</c:v>
                </c:pt>
                <c:pt idx="6">
                  <c:v>2.0663333333333331</c:v>
                </c:pt>
                <c:pt idx="7">
                  <c:v>1.789666666666667</c:v>
                </c:pt>
                <c:pt idx="8">
                  <c:v>2.0003333333333333</c:v>
                </c:pt>
                <c:pt idx="9">
                  <c:v>1.9830000000000003</c:v>
                </c:pt>
                <c:pt idx="10">
                  <c:v>1.9669999999999999</c:v>
                </c:pt>
                <c:pt idx="11">
                  <c:v>2.0993333333333335</c:v>
                </c:pt>
                <c:pt idx="12">
                  <c:v>1.907</c:v>
                </c:pt>
                <c:pt idx="13">
                  <c:v>1.9753333333333334</c:v>
                </c:pt>
                <c:pt idx="14">
                  <c:v>1.9193333333333333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55-45E7-A5E7-545508E4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56575"/>
        <c:axId val="472248351"/>
      </c:scatterChart>
      <c:catAx>
        <c:axId val="54645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72248351"/>
        <c:crosses val="autoZero"/>
        <c:auto val="1"/>
        <c:lblAlgn val="ctr"/>
        <c:lblOffset val="100"/>
        <c:tickMarkSkip val="1"/>
        <c:noMultiLvlLbl val="0"/>
      </c:catAx>
      <c:valAx>
        <c:axId val="472248351"/>
        <c:scaling>
          <c:orientation val="minMax"/>
          <c:max val="2.6"/>
          <c:min val="0.8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45657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Metformin!$D$3</c:f>
              <c:strCache>
                <c:ptCount val="1"/>
                <c:pt idx="0">
                  <c:v>Basal</c:v>
                </c:pt>
              </c:strCache>
            </c:strRef>
          </c:tx>
          <c:spPr>
            <a:solidFill>
              <a:schemeClr val="bg1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Metformin!$B$28</c:f>
              <c:strCache>
                <c:ptCount val="1"/>
                <c:pt idx="0">
                  <c:v>GCL</c:v>
                </c:pt>
              </c:strCache>
            </c:strRef>
          </c:cat>
          <c:val>
            <c:numRef>
              <c:f>Metformin!$D$28:$D$30</c:f>
              <c:numCache>
                <c:formatCode>0.000_ </c:formatCode>
                <c:ptCount val="3"/>
                <c:pt idx="0">
                  <c:v>1.9651500000000002</c:v>
                </c:pt>
                <c:pt idx="1">
                  <c:v>2.0186999999999999</c:v>
                </c:pt>
                <c:pt idx="2">
                  <c:v>2.0190000000000001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F-4984-901D-1F90D8AB02ED}"/>
            </c:ext>
          </c:extLst>
        </c:ser>
        <c:ser>
          <c:idx val="3"/>
          <c:order val="3"/>
          <c:tx>
            <c:strRef>
              <c:f>Metformin!$F$3</c:f>
              <c:strCache>
                <c:ptCount val="1"/>
                <c:pt idx="0">
                  <c:v>Avg60-80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Metformin!$B$29</c:f>
              <c:strCache>
                <c:ptCount val="1"/>
                <c:pt idx="0">
                  <c:v>IPL</c:v>
                </c:pt>
              </c:strCache>
            </c:strRef>
          </c:cat>
          <c:val>
            <c:numRef>
              <c:f>Metformin!$F$28:$F$30</c:f>
              <c:numCache>
                <c:formatCode>0.000_ </c:formatCode>
                <c:ptCount val="3"/>
                <c:pt idx="0">
                  <c:v>2.3128666666666668</c:v>
                </c:pt>
                <c:pt idx="1">
                  <c:v>2.0489999999999999</c:v>
                </c:pt>
                <c:pt idx="2">
                  <c:v>2.2963999999999998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F-4984-901D-1F90D8AB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6456575"/>
        <c:axId val="472248351"/>
      </c:barChart>
      <c:scatterChart>
        <c:scatterStyle val="lineMarker"/>
        <c:varyColors val="0"/>
        <c:ser>
          <c:idx val="0"/>
          <c:order val="0"/>
          <c:tx>
            <c:strRef>
              <c:f>Metformin!$D$3</c:f>
              <c:strCache>
                <c:ptCount val="1"/>
                <c:pt idx="0">
                  <c:v>Basal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6350">
                <a:solidFill>
                  <a:schemeClr val="tx1"/>
                </a:solidFill>
              </a:ln>
              <a:effectLst/>
            </c:spPr>
          </c:marker>
          <c:xVal>
            <c:numRef>
              <c:f>Metformin!$C$4:$C$18</c:f>
              <c:numCache>
                <c:formatCode>General</c:formatCode>
                <c:ptCount val="15"/>
                <c:pt idx="0">
                  <c:v>0.74</c:v>
                </c:pt>
                <c:pt idx="1">
                  <c:v>1.74</c:v>
                </c:pt>
                <c:pt idx="2">
                  <c:v>2.74</c:v>
                </c:pt>
                <c:pt idx="3">
                  <c:v>0.78</c:v>
                </c:pt>
                <c:pt idx="4">
                  <c:v>1.78</c:v>
                </c:pt>
                <c:pt idx="5">
                  <c:v>2.7800000000000002</c:v>
                </c:pt>
                <c:pt idx="6">
                  <c:v>0.82000000000000006</c:v>
                </c:pt>
                <c:pt idx="7">
                  <c:v>1.82</c:v>
                </c:pt>
                <c:pt idx="8">
                  <c:v>2.8200000000000003</c:v>
                </c:pt>
                <c:pt idx="9">
                  <c:v>0.8600000000000001</c:v>
                </c:pt>
                <c:pt idx="10">
                  <c:v>1.86</c:v>
                </c:pt>
                <c:pt idx="11">
                  <c:v>2.8600000000000003</c:v>
                </c:pt>
                <c:pt idx="12">
                  <c:v>0.90000000000000013</c:v>
                </c:pt>
                <c:pt idx="13">
                  <c:v>1.9000000000000001</c:v>
                </c:pt>
                <c:pt idx="14">
                  <c:v>2.9000000000000004</c:v>
                </c:pt>
              </c:numCache>
            </c:numRef>
          </c:xVal>
          <c:yVal>
            <c:numRef>
              <c:f>Metformin!$D$4:$D$18</c:f>
              <c:numCache>
                <c:formatCode>0.000_ </c:formatCode>
                <c:ptCount val="15"/>
                <c:pt idx="0">
                  <c:v>2.0067499999999998</c:v>
                </c:pt>
                <c:pt idx="1">
                  <c:v>2.03775</c:v>
                </c:pt>
                <c:pt idx="2">
                  <c:v>2.0509999999999997</c:v>
                </c:pt>
                <c:pt idx="3">
                  <c:v>2.0062500000000001</c:v>
                </c:pt>
                <c:pt idx="4">
                  <c:v>2.101</c:v>
                </c:pt>
                <c:pt idx="5">
                  <c:v>1.9950000000000001</c:v>
                </c:pt>
                <c:pt idx="6">
                  <c:v>1.9472499999999999</c:v>
                </c:pt>
                <c:pt idx="7">
                  <c:v>2.00875</c:v>
                </c:pt>
                <c:pt idx="8">
                  <c:v>2.0257499999999999</c:v>
                </c:pt>
                <c:pt idx="9">
                  <c:v>1.9092499999999999</c:v>
                </c:pt>
                <c:pt idx="10">
                  <c:v>1.9652499999999999</c:v>
                </c:pt>
                <c:pt idx="11">
                  <c:v>2.05775</c:v>
                </c:pt>
                <c:pt idx="12">
                  <c:v>1.95625</c:v>
                </c:pt>
                <c:pt idx="13">
                  <c:v>1.98075</c:v>
                </c:pt>
                <c:pt idx="14">
                  <c:v>1.9655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AF-4984-901D-1F90D8AB02ED}"/>
            </c:ext>
          </c:extLst>
        </c:ser>
        <c:ser>
          <c:idx val="1"/>
          <c:order val="1"/>
          <c:tx>
            <c:strRef>
              <c:f>Metformin!$F$3</c:f>
              <c:strCache>
                <c:ptCount val="1"/>
                <c:pt idx="0">
                  <c:v>Avg60-80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6350">
                <a:solidFill>
                  <a:schemeClr val="tx1"/>
                </a:solidFill>
              </a:ln>
              <a:effectLst/>
            </c:spPr>
          </c:marker>
          <c:xVal>
            <c:numRef>
              <c:f>Metformin!$E$4:$E$18</c:f>
              <c:numCache>
                <c:formatCode>General</c:formatCode>
                <c:ptCount val="15"/>
                <c:pt idx="0">
                  <c:v>1.06</c:v>
                </c:pt>
                <c:pt idx="1">
                  <c:v>2.06</c:v>
                </c:pt>
                <c:pt idx="2">
                  <c:v>3.06</c:v>
                </c:pt>
                <c:pt idx="3">
                  <c:v>1.1000000000000001</c:v>
                </c:pt>
                <c:pt idx="4">
                  <c:v>2.1</c:v>
                </c:pt>
                <c:pt idx="5">
                  <c:v>3.1</c:v>
                </c:pt>
                <c:pt idx="6">
                  <c:v>1.1400000000000001</c:v>
                </c:pt>
                <c:pt idx="7">
                  <c:v>2.14</c:v>
                </c:pt>
                <c:pt idx="8">
                  <c:v>3.14</c:v>
                </c:pt>
                <c:pt idx="9">
                  <c:v>1.1800000000000002</c:v>
                </c:pt>
                <c:pt idx="10">
                  <c:v>2.1800000000000002</c:v>
                </c:pt>
                <c:pt idx="11">
                  <c:v>3.18</c:v>
                </c:pt>
                <c:pt idx="12">
                  <c:v>1.2200000000000002</c:v>
                </c:pt>
                <c:pt idx="13">
                  <c:v>2.2200000000000002</c:v>
                </c:pt>
                <c:pt idx="14">
                  <c:v>3.22</c:v>
                </c:pt>
              </c:numCache>
            </c:numRef>
          </c:xVal>
          <c:yVal>
            <c:numRef>
              <c:f>Metformin!$F$4:$F$18</c:f>
              <c:numCache>
                <c:formatCode>0.000_ </c:formatCode>
                <c:ptCount val="15"/>
                <c:pt idx="0">
                  <c:v>2.319</c:v>
                </c:pt>
                <c:pt idx="1">
                  <c:v>1.9370000000000001</c:v>
                </c:pt>
                <c:pt idx="2">
                  <c:v>2.3973333333333335</c:v>
                </c:pt>
                <c:pt idx="3">
                  <c:v>2.4786666666666668</c:v>
                </c:pt>
                <c:pt idx="4">
                  <c:v>2.278</c:v>
                </c:pt>
                <c:pt idx="5">
                  <c:v>2.3173333333333335</c:v>
                </c:pt>
                <c:pt idx="6">
                  <c:v>2.2869999999999999</c:v>
                </c:pt>
                <c:pt idx="7">
                  <c:v>1.9783333333333335</c:v>
                </c:pt>
                <c:pt idx="8">
                  <c:v>2.1996666666666669</c:v>
                </c:pt>
                <c:pt idx="9">
                  <c:v>2.2423333333333333</c:v>
                </c:pt>
                <c:pt idx="10">
                  <c:v>2.1346666666666665</c:v>
                </c:pt>
                <c:pt idx="11">
                  <c:v>2.3473333333333333</c:v>
                </c:pt>
                <c:pt idx="12">
                  <c:v>2.2373333333333334</c:v>
                </c:pt>
                <c:pt idx="13">
                  <c:v>1.9169999999999998</c:v>
                </c:pt>
                <c:pt idx="14">
                  <c:v>2.220333333333333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AF-4984-901D-1F90D8AB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56575"/>
        <c:axId val="472248351"/>
      </c:scatterChart>
      <c:catAx>
        <c:axId val="54645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72248351"/>
        <c:crosses val="autoZero"/>
        <c:auto val="1"/>
        <c:lblAlgn val="ctr"/>
        <c:lblOffset val="100"/>
        <c:tickMarkSkip val="1"/>
        <c:noMultiLvlLbl val="0"/>
      </c:catAx>
      <c:valAx>
        <c:axId val="472248351"/>
        <c:scaling>
          <c:orientation val="minMax"/>
          <c:max val="2.6"/>
          <c:min val="0.8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45657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12</xdr:col>
      <xdr:colOff>208125</xdr:colOff>
      <xdr:row>17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C9798DC-C974-4F06-B6DF-8AE248E47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12</xdr:col>
      <xdr:colOff>208125</xdr:colOff>
      <xdr:row>17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18CC29-6B71-4F75-8F55-FAB08A8D0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12</xdr:col>
      <xdr:colOff>208125</xdr:colOff>
      <xdr:row>17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4A3A1A-9166-445C-B2C6-F1C8815BF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workbookViewId="0"/>
  </sheetViews>
  <sheetFormatPr defaultRowHeight="14.25" x14ac:dyDescent="0.2"/>
  <cols>
    <col min="1" max="1" width="14.25" style="1" customWidth="1"/>
    <col min="2" max="14" width="9.375" style="1" customWidth="1"/>
  </cols>
  <sheetData>
    <row r="1" spans="1:16" x14ac:dyDescent="0.2">
      <c r="A1" t="s">
        <v>3</v>
      </c>
    </row>
    <row r="2" spans="1:16" x14ac:dyDescent="0.2">
      <c r="A2" s="2" t="s">
        <v>6</v>
      </c>
    </row>
    <row r="3" spans="1:16" x14ac:dyDescent="0.2">
      <c r="D3" s="1" t="s">
        <v>5</v>
      </c>
      <c r="F3" s="1" t="s">
        <v>13</v>
      </c>
      <c r="G3" s="1" t="s">
        <v>9</v>
      </c>
      <c r="O3" s="1"/>
      <c r="P3" s="1"/>
    </row>
    <row r="4" spans="1:16" x14ac:dyDescent="0.2">
      <c r="A4" s="1" t="s">
        <v>14</v>
      </c>
      <c r="B4" s="1" t="s">
        <v>0</v>
      </c>
      <c r="C4" s="1">
        <v>0.74</v>
      </c>
      <c r="D4" s="3">
        <v>2.073</v>
      </c>
      <c r="E4" s="4">
        <f>C4+0.32</f>
        <v>1.06</v>
      </c>
      <c r="F4" s="3">
        <v>1.7362000000000002</v>
      </c>
      <c r="O4" s="1"/>
      <c r="P4" s="1"/>
    </row>
    <row r="5" spans="1:16" x14ac:dyDescent="0.2">
      <c r="A5" s="1" t="s">
        <v>14</v>
      </c>
      <c r="B5" s="1" t="s">
        <v>1</v>
      </c>
      <c r="C5" s="1">
        <f>C4+1</f>
        <v>1.74</v>
      </c>
      <c r="D5" s="3">
        <v>2.0075714285714286</v>
      </c>
      <c r="E5" s="4">
        <f t="shared" ref="E5:E18" si="0">C5+0.32</f>
        <v>2.06</v>
      </c>
      <c r="F5" s="3">
        <v>1.4203999999999999</v>
      </c>
      <c r="O5" s="1"/>
      <c r="P5" s="1"/>
    </row>
    <row r="6" spans="1:16" x14ac:dyDescent="0.2">
      <c r="A6" s="1" t="s">
        <v>14</v>
      </c>
      <c r="B6" s="1" t="s">
        <v>2</v>
      </c>
      <c r="C6" s="1">
        <f>C5+1</f>
        <v>2.74</v>
      </c>
      <c r="D6" s="3">
        <v>1.9432857142857145</v>
      </c>
      <c r="E6" s="4">
        <f t="shared" si="0"/>
        <v>3.06</v>
      </c>
      <c r="F6" s="3">
        <v>1.5054000000000001</v>
      </c>
      <c r="O6" s="1"/>
      <c r="P6" s="1"/>
    </row>
    <row r="7" spans="1:16" x14ac:dyDescent="0.2">
      <c r="A7" s="1" t="s">
        <v>15</v>
      </c>
      <c r="B7" s="1" t="s">
        <v>0</v>
      </c>
      <c r="C7" s="1">
        <f>C4+0.05</f>
        <v>0.79</v>
      </c>
      <c r="D7" s="3">
        <v>2.0345714285714287</v>
      </c>
      <c r="E7" s="4">
        <f t="shared" si="0"/>
        <v>1.1100000000000001</v>
      </c>
      <c r="F7" s="3">
        <v>1.8897999999999999</v>
      </c>
      <c r="O7" s="1"/>
      <c r="P7" s="1"/>
    </row>
    <row r="8" spans="1:16" x14ac:dyDescent="0.2">
      <c r="A8" s="1" t="s">
        <v>15</v>
      </c>
      <c r="B8" s="1" t="s">
        <v>1</v>
      </c>
      <c r="C8" s="1">
        <f>C7+1</f>
        <v>1.79</v>
      </c>
      <c r="D8" s="3">
        <v>1.7834285714285714</v>
      </c>
      <c r="E8" s="4">
        <f t="shared" si="0"/>
        <v>2.11</v>
      </c>
      <c r="F8" s="3">
        <v>1.5416000000000001</v>
      </c>
      <c r="O8" s="1"/>
      <c r="P8" s="1"/>
    </row>
    <row r="9" spans="1:16" x14ac:dyDescent="0.2">
      <c r="A9" s="1" t="s">
        <v>15</v>
      </c>
      <c r="B9" s="1" t="s">
        <v>2</v>
      </c>
      <c r="C9" s="1">
        <f>C8+1</f>
        <v>2.79</v>
      </c>
      <c r="D9" s="3">
        <v>1.9918571428571428</v>
      </c>
      <c r="E9" s="4">
        <f t="shared" si="0"/>
        <v>3.11</v>
      </c>
      <c r="F9" s="3">
        <v>1.7389999999999997</v>
      </c>
      <c r="O9" s="1"/>
      <c r="P9" s="1"/>
    </row>
    <row r="10" spans="1:16" x14ac:dyDescent="0.2">
      <c r="A10" s="1" t="s">
        <v>16</v>
      </c>
      <c r="B10" s="1" t="s">
        <v>0</v>
      </c>
      <c r="C10" s="1">
        <f>C7+0.05</f>
        <v>0.84000000000000008</v>
      </c>
      <c r="D10" s="3">
        <v>2.0751428571428572</v>
      </c>
      <c r="E10" s="4">
        <f t="shared" si="0"/>
        <v>1.1600000000000001</v>
      </c>
      <c r="F10" s="3">
        <v>1.7789999999999999</v>
      </c>
      <c r="O10" s="1"/>
      <c r="P10" s="1"/>
    </row>
    <row r="11" spans="1:16" x14ac:dyDescent="0.2">
      <c r="A11" s="1" t="s">
        <v>16</v>
      </c>
      <c r="B11" s="1" t="s">
        <v>1</v>
      </c>
      <c r="C11" s="1">
        <f>C10+1</f>
        <v>1.84</v>
      </c>
      <c r="D11" s="3">
        <v>1.9907142857142854</v>
      </c>
      <c r="E11" s="4">
        <f t="shared" si="0"/>
        <v>2.16</v>
      </c>
      <c r="F11" s="3">
        <v>1.4956</v>
      </c>
      <c r="O11" s="1"/>
      <c r="P11" s="1"/>
    </row>
    <row r="12" spans="1:16" x14ac:dyDescent="0.2">
      <c r="A12" s="1" t="s">
        <v>16</v>
      </c>
      <c r="B12" s="1" t="s">
        <v>2</v>
      </c>
      <c r="C12" s="1">
        <f>C11+1</f>
        <v>2.84</v>
      </c>
      <c r="D12" s="3">
        <v>1.9617142857142855</v>
      </c>
      <c r="E12" s="4">
        <f t="shared" si="0"/>
        <v>3.1599999999999997</v>
      </c>
      <c r="F12" s="3">
        <v>1.4758</v>
      </c>
      <c r="O12" s="1"/>
      <c r="P12" s="1"/>
    </row>
    <row r="13" spans="1:16" x14ac:dyDescent="0.2">
      <c r="A13" s="1" t="s">
        <v>17</v>
      </c>
      <c r="B13" s="1" t="s">
        <v>0</v>
      </c>
      <c r="C13" s="1">
        <f>C10+0.05</f>
        <v>0.89000000000000012</v>
      </c>
      <c r="D13" s="3">
        <v>2.0962857142857145</v>
      </c>
      <c r="E13" s="4">
        <f t="shared" si="0"/>
        <v>1.2100000000000002</v>
      </c>
      <c r="F13" s="3">
        <v>1.9996000000000003</v>
      </c>
      <c r="O13" s="1"/>
      <c r="P13" s="1"/>
    </row>
    <row r="14" spans="1:16" x14ac:dyDescent="0.2">
      <c r="A14" s="1" t="s">
        <v>17</v>
      </c>
      <c r="B14" s="1" t="s">
        <v>1</v>
      </c>
      <c r="C14" s="1">
        <f>C13+1</f>
        <v>1.8900000000000001</v>
      </c>
      <c r="D14" s="3">
        <v>2.1155714285714287</v>
      </c>
      <c r="E14" s="4">
        <f t="shared" si="0"/>
        <v>2.21</v>
      </c>
      <c r="F14" s="3">
        <v>1.645</v>
      </c>
      <c r="O14" s="1"/>
      <c r="P14" s="1"/>
    </row>
    <row r="15" spans="1:16" x14ac:dyDescent="0.2">
      <c r="A15" s="1" t="s">
        <v>17</v>
      </c>
      <c r="B15" s="1" t="s">
        <v>2</v>
      </c>
      <c r="C15" s="1">
        <f>C14+1</f>
        <v>2.89</v>
      </c>
      <c r="D15" s="3">
        <v>1.855142857142857</v>
      </c>
      <c r="E15" s="4">
        <f t="shared" si="0"/>
        <v>3.21</v>
      </c>
      <c r="F15" s="3">
        <v>1.6758</v>
      </c>
      <c r="O15" s="1"/>
      <c r="P15" s="1"/>
    </row>
    <row r="16" spans="1:16" x14ac:dyDescent="0.2">
      <c r="A16" s="1" t="s">
        <v>18</v>
      </c>
      <c r="B16" s="1" t="s">
        <v>0</v>
      </c>
      <c r="C16" s="1">
        <f>C13+0.05</f>
        <v>0.94000000000000017</v>
      </c>
      <c r="D16" s="3">
        <v>1.9704285714285714</v>
      </c>
      <c r="E16" s="4">
        <f t="shared" si="0"/>
        <v>1.2600000000000002</v>
      </c>
      <c r="F16" s="3">
        <v>1.9957999999999998</v>
      </c>
      <c r="O16" s="1"/>
      <c r="P16" s="1"/>
    </row>
    <row r="17" spans="1:16" x14ac:dyDescent="0.2">
      <c r="A17" s="1" t="s">
        <v>18</v>
      </c>
      <c r="B17" s="1" t="s">
        <v>1</v>
      </c>
      <c r="C17" s="1">
        <f>C16+1</f>
        <v>1.9400000000000002</v>
      </c>
      <c r="D17" s="3">
        <v>1.9788571428571426</v>
      </c>
      <c r="E17" s="4">
        <f t="shared" si="0"/>
        <v>2.2600000000000002</v>
      </c>
      <c r="F17" s="3">
        <v>1.8939999999999997</v>
      </c>
      <c r="O17" s="1"/>
      <c r="P17" s="1"/>
    </row>
    <row r="18" spans="1:16" x14ac:dyDescent="0.2">
      <c r="A18" s="1" t="s">
        <v>18</v>
      </c>
      <c r="B18" s="1" t="s">
        <v>2</v>
      </c>
      <c r="C18" s="1">
        <f>C17+1</f>
        <v>2.9400000000000004</v>
      </c>
      <c r="D18" s="3">
        <v>1.8835714285714287</v>
      </c>
      <c r="E18" s="4">
        <f t="shared" si="0"/>
        <v>3.2600000000000002</v>
      </c>
      <c r="F18" s="3">
        <v>1.6816000000000002</v>
      </c>
      <c r="O18" s="1"/>
      <c r="P18" s="1"/>
    </row>
    <row r="19" spans="1:16" x14ac:dyDescent="0.2">
      <c r="D19" s="3"/>
      <c r="E19" s="4"/>
      <c r="F19" s="3"/>
      <c r="O19" s="1"/>
      <c r="P19" s="1"/>
    </row>
    <row r="20" spans="1:16" x14ac:dyDescent="0.2">
      <c r="D20" s="3"/>
      <c r="E20" s="4"/>
      <c r="F20" s="3"/>
      <c r="O20" s="1"/>
      <c r="P20" s="1"/>
    </row>
    <row r="21" spans="1:16" x14ac:dyDescent="0.2">
      <c r="D21" s="3"/>
      <c r="E21" s="4"/>
      <c r="F21" s="3"/>
      <c r="O21" s="1"/>
      <c r="P21" s="1"/>
    </row>
    <row r="22" spans="1:16" x14ac:dyDescent="0.2">
      <c r="D22" s="3"/>
      <c r="E22" s="4"/>
      <c r="F22" s="3"/>
      <c r="O22" s="1"/>
      <c r="P22" s="1"/>
    </row>
    <row r="23" spans="1:16" x14ac:dyDescent="0.2">
      <c r="D23" s="3"/>
      <c r="E23" s="4"/>
      <c r="F23" s="3"/>
      <c r="O23" s="1"/>
      <c r="P23" s="1"/>
    </row>
    <row r="24" spans="1:16" x14ac:dyDescent="0.2">
      <c r="D24" s="3"/>
      <c r="E24" s="4"/>
      <c r="F24" s="3"/>
      <c r="O24" s="1"/>
      <c r="P24" s="1"/>
    </row>
    <row r="25" spans="1:16" x14ac:dyDescent="0.2">
      <c r="D25" s="3"/>
      <c r="E25" s="4"/>
      <c r="F25" s="3"/>
      <c r="O25" s="1"/>
      <c r="P25" s="1"/>
    </row>
    <row r="26" spans="1:16" x14ac:dyDescent="0.2">
      <c r="D26" s="3"/>
      <c r="E26" s="4"/>
      <c r="F26" s="3"/>
      <c r="O26" s="1"/>
      <c r="P26" s="1"/>
    </row>
    <row r="27" spans="1:16" x14ac:dyDescent="0.2">
      <c r="D27" s="3"/>
      <c r="E27" s="4"/>
      <c r="F27" s="3"/>
      <c r="O27" s="1"/>
      <c r="P27" s="1"/>
    </row>
    <row r="28" spans="1:16" x14ac:dyDescent="0.2">
      <c r="A28" s="1" t="s">
        <v>7</v>
      </c>
      <c r="B28" s="1" t="s">
        <v>0</v>
      </c>
      <c r="D28" s="3">
        <f>AVERAGE(D4,D7,D10,D13,D16)</f>
        <v>2.0498857142857148</v>
      </c>
      <c r="E28" s="3"/>
      <c r="F28" s="3">
        <f>AVERAGE(F4,F7,F10,F13,F16)</f>
        <v>1.88008</v>
      </c>
      <c r="G28" s="3">
        <f>TTEST(D33:D40,F33:F40,2,1)</f>
        <v>6.2562055178420506E-2</v>
      </c>
      <c r="O28" s="1"/>
      <c r="P28" s="1"/>
    </row>
    <row r="29" spans="1:16" x14ac:dyDescent="0.2">
      <c r="B29" s="1" t="s">
        <v>1</v>
      </c>
      <c r="D29" s="3">
        <f>AVERAGE(D5,D8,D11,D14,D17)</f>
        <v>1.9752285714285711</v>
      </c>
      <c r="E29" s="3"/>
      <c r="F29" s="3">
        <f>AVERAGE(F5,F8,F11,F14,F17)</f>
        <v>1.5993199999999999</v>
      </c>
      <c r="G29" s="3">
        <f>TTEST(D41:D48,F41:F48,2,1)</f>
        <v>1.5205187004975916E-2</v>
      </c>
      <c r="O29" s="1"/>
      <c r="P29" s="1"/>
    </row>
    <row r="30" spans="1:16" x14ac:dyDescent="0.2">
      <c r="B30" s="1" t="s">
        <v>2</v>
      </c>
      <c r="D30" s="3">
        <f>AVERAGE(D6,D9,D12,D15,D18)</f>
        <v>1.9271142857142856</v>
      </c>
      <c r="E30" s="3"/>
      <c r="F30" s="3">
        <f>AVERAGE(F6,F9,F12,F15,F18)</f>
        <v>1.6155200000000001</v>
      </c>
      <c r="G30" s="3">
        <f>TTEST(D49:D53,F49:F53,2,1)</f>
        <v>7.7689450064343168E-3</v>
      </c>
      <c r="O30" s="1"/>
      <c r="P30" s="1"/>
    </row>
    <row r="31" spans="1:16" x14ac:dyDescent="0.2">
      <c r="D31" s="3"/>
      <c r="E31" s="3"/>
      <c r="F31" s="3"/>
      <c r="O31" s="1"/>
      <c r="P31" s="1"/>
    </row>
    <row r="32" spans="1:16" x14ac:dyDescent="0.2">
      <c r="A32" t="s">
        <v>10</v>
      </c>
      <c r="B32"/>
      <c r="C32"/>
      <c r="D32"/>
      <c r="E32"/>
      <c r="F32"/>
      <c r="O32" s="1"/>
      <c r="P32" s="1"/>
    </row>
    <row r="33" spans="1:16" x14ac:dyDescent="0.2">
      <c r="A33"/>
      <c r="B33" s="1" t="s">
        <v>8</v>
      </c>
      <c r="C33" s="1">
        <v>1</v>
      </c>
      <c r="D33" s="3">
        <f>D4</f>
        <v>2.073</v>
      </c>
      <c r="E33" s="3"/>
      <c r="F33" s="3">
        <f>F4</f>
        <v>1.7362000000000002</v>
      </c>
      <c r="O33" s="1"/>
      <c r="P33" s="1"/>
    </row>
    <row r="34" spans="1:16" x14ac:dyDescent="0.2">
      <c r="A34"/>
      <c r="C34" s="1">
        <v>2</v>
      </c>
      <c r="D34" s="3">
        <f>D7</f>
        <v>2.0345714285714287</v>
      </c>
      <c r="E34" s="3"/>
      <c r="F34" s="3">
        <f>F7</f>
        <v>1.8897999999999999</v>
      </c>
      <c r="O34" s="1"/>
    </row>
    <row r="35" spans="1:16" x14ac:dyDescent="0.2">
      <c r="A35"/>
      <c r="C35" s="1">
        <v>3</v>
      </c>
      <c r="D35" s="3">
        <f t="shared" ref="D35:F35" si="1">D10</f>
        <v>2.0751428571428572</v>
      </c>
      <c r="E35" s="3"/>
      <c r="F35" s="3">
        <f t="shared" si="1"/>
        <v>1.7789999999999999</v>
      </c>
      <c r="O35" s="1"/>
    </row>
    <row r="36" spans="1:16" x14ac:dyDescent="0.2">
      <c r="A36"/>
      <c r="C36" s="1">
        <v>4</v>
      </c>
      <c r="D36" s="3">
        <f>D13</f>
        <v>2.0962857142857145</v>
      </c>
      <c r="E36" s="3"/>
      <c r="F36" s="3">
        <f>F13</f>
        <v>1.9996000000000003</v>
      </c>
      <c r="O36" s="1"/>
    </row>
    <row r="37" spans="1:16" x14ac:dyDescent="0.2">
      <c r="A37"/>
      <c r="C37" s="1">
        <v>5</v>
      </c>
      <c r="D37" s="3">
        <f>D16</f>
        <v>1.9704285714285714</v>
      </c>
      <c r="E37" s="3"/>
      <c r="F37" s="3">
        <f>F16</f>
        <v>1.9957999999999998</v>
      </c>
      <c r="O37" s="1"/>
    </row>
    <row r="38" spans="1:16" x14ac:dyDescent="0.2">
      <c r="A38"/>
      <c r="C38" s="1">
        <v>6</v>
      </c>
      <c r="D38" s="3"/>
      <c r="E38" s="3"/>
      <c r="F38" s="3"/>
      <c r="O38" s="1"/>
    </row>
    <row r="39" spans="1:16" x14ac:dyDescent="0.2">
      <c r="A39"/>
      <c r="C39" s="1">
        <v>7</v>
      </c>
      <c r="D39" s="3"/>
      <c r="E39" s="3"/>
      <c r="F39" s="3"/>
      <c r="O39" s="1"/>
    </row>
    <row r="40" spans="1:16" x14ac:dyDescent="0.2">
      <c r="A40"/>
      <c r="C40" s="1">
        <v>8</v>
      </c>
      <c r="D40" s="3"/>
      <c r="E40" s="3"/>
      <c r="F40" s="3"/>
      <c r="O40" s="1"/>
    </row>
    <row r="41" spans="1:16" x14ac:dyDescent="0.2">
      <c r="A41"/>
      <c r="B41" s="1" t="s">
        <v>11</v>
      </c>
      <c r="C41" s="1">
        <v>1</v>
      </c>
      <c r="D41" s="3">
        <f>D5</f>
        <v>2.0075714285714286</v>
      </c>
      <c r="E41" s="3"/>
      <c r="F41" s="3">
        <f>F5</f>
        <v>1.4203999999999999</v>
      </c>
      <c r="O41" s="1"/>
    </row>
    <row r="42" spans="1:16" x14ac:dyDescent="0.2">
      <c r="A42"/>
      <c r="C42" s="1">
        <v>2</v>
      </c>
      <c r="D42" s="3">
        <f>D8</f>
        <v>1.7834285714285714</v>
      </c>
      <c r="E42" s="3"/>
      <c r="F42" s="3">
        <f>F8</f>
        <v>1.5416000000000001</v>
      </c>
      <c r="O42" s="1"/>
    </row>
    <row r="43" spans="1:16" x14ac:dyDescent="0.2">
      <c r="A43"/>
      <c r="C43" s="1">
        <v>3</v>
      </c>
      <c r="D43" s="3">
        <f>D11</f>
        <v>1.9907142857142854</v>
      </c>
      <c r="E43" s="3"/>
      <c r="F43" s="3">
        <f>F11</f>
        <v>1.4956</v>
      </c>
      <c r="O43" s="1"/>
    </row>
    <row r="44" spans="1:16" x14ac:dyDescent="0.2">
      <c r="A44"/>
      <c r="C44" s="1">
        <v>4</v>
      </c>
      <c r="D44" s="3">
        <f>D14</f>
        <v>2.1155714285714287</v>
      </c>
      <c r="E44" s="3"/>
      <c r="F44" s="3">
        <f>F14</f>
        <v>1.645</v>
      </c>
      <c r="O44" s="1"/>
    </row>
    <row r="45" spans="1:16" x14ac:dyDescent="0.2">
      <c r="A45"/>
      <c r="C45" s="1">
        <v>5</v>
      </c>
      <c r="D45" s="3">
        <f>D17</f>
        <v>1.9788571428571426</v>
      </c>
      <c r="E45" s="3"/>
      <c r="F45" s="3">
        <f>F17</f>
        <v>1.8939999999999997</v>
      </c>
      <c r="O45" s="1"/>
    </row>
    <row r="46" spans="1:16" x14ac:dyDescent="0.2">
      <c r="A46"/>
      <c r="C46" s="1">
        <v>6</v>
      </c>
      <c r="D46" s="3"/>
      <c r="E46" s="3"/>
      <c r="F46" s="3"/>
      <c r="O46" s="1"/>
    </row>
    <row r="47" spans="1:16" x14ac:dyDescent="0.2">
      <c r="A47"/>
      <c r="C47" s="1">
        <v>7</v>
      </c>
      <c r="D47" s="3"/>
      <c r="E47" s="3"/>
      <c r="F47" s="3"/>
      <c r="O47" s="1"/>
    </row>
    <row r="48" spans="1:16" x14ac:dyDescent="0.2">
      <c r="A48"/>
      <c r="C48" s="1">
        <v>8</v>
      </c>
      <c r="D48" s="3"/>
      <c r="E48" s="3"/>
      <c r="F48" s="3"/>
      <c r="O48" s="1"/>
    </row>
    <row r="49" spans="1:15" x14ac:dyDescent="0.2">
      <c r="A49"/>
      <c r="B49" s="1" t="s">
        <v>12</v>
      </c>
      <c r="C49" s="1">
        <v>1</v>
      </c>
      <c r="D49" s="3">
        <f>D6</f>
        <v>1.9432857142857145</v>
      </c>
      <c r="E49" s="3"/>
      <c r="F49" s="3">
        <f>F6</f>
        <v>1.5054000000000001</v>
      </c>
      <c r="O49" s="1"/>
    </row>
    <row r="50" spans="1:15" x14ac:dyDescent="0.2">
      <c r="A50"/>
      <c r="C50" s="1">
        <v>2</v>
      </c>
      <c r="D50" s="3">
        <f>D9</f>
        <v>1.9918571428571428</v>
      </c>
      <c r="E50" s="3"/>
      <c r="F50" s="3">
        <f>F9</f>
        <v>1.7389999999999997</v>
      </c>
      <c r="O50" s="1"/>
    </row>
    <row r="51" spans="1:15" x14ac:dyDescent="0.2">
      <c r="A51"/>
      <c r="C51" s="1">
        <v>3</v>
      </c>
      <c r="D51" s="3">
        <f>D12</f>
        <v>1.9617142857142855</v>
      </c>
      <c r="E51" s="3"/>
      <c r="F51" s="3">
        <f>F12</f>
        <v>1.4758</v>
      </c>
      <c r="O51" s="1"/>
    </row>
    <row r="52" spans="1:15" x14ac:dyDescent="0.2">
      <c r="A52"/>
      <c r="C52" s="1">
        <v>4</v>
      </c>
      <c r="D52" s="3">
        <f>D15</f>
        <v>1.855142857142857</v>
      </c>
      <c r="E52" s="3"/>
      <c r="F52" s="3">
        <f>F15</f>
        <v>1.6758</v>
      </c>
      <c r="O52" s="1"/>
    </row>
    <row r="53" spans="1:15" x14ac:dyDescent="0.2">
      <c r="A53"/>
      <c r="C53" s="1">
        <v>5</v>
      </c>
      <c r="D53" s="3">
        <f>D18</f>
        <v>1.8835714285714287</v>
      </c>
      <c r="E53" s="3"/>
      <c r="F53" s="3">
        <f>F18</f>
        <v>1.6816000000000002</v>
      </c>
      <c r="O53" s="1"/>
    </row>
    <row r="54" spans="1:15" x14ac:dyDescent="0.2">
      <c r="C54" s="1">
        <v>6</v>
      </c>
      <c r="O54" s="1"/>
    </row>
    <row r="55" spans="1:15" x14ac:dyDescent="0.2">
      <c r="C55" s="1">
        <v>7</v>
      </c>
      <c r="O55" s="1"/>
    </row>
    <row r="56" spans="1:15" x14ac:dyDescent="0.2">
      <c r="C56" s="1">
        <v>8</v>
      </c>
      <c r="O56" s="1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A30A-15DD-487B-B370-70B0A690D421}">
  <dimension ref="A1:P56"/>
  <sheetViews>
    <sheetView workbookViewId="0"/>
  </sheetViews>
  <sheetFormatPr defaultRowHeight="14.25" x14ac:dyDescent="0.2"/>
  <cols>
    <col min="1" max="1" width="14.25" style="1" customWidth="1"/>
    <col min="2" max="14" width="9.375" style="1" customWidth="1"/>
  </cols>
  <sheetData>
    <row r="1" spans="1:16" x14ac:dyDescent="0.2">
      <c r="A1" t="s">
        <v>4</v>
      </c>
    </row>
    <row r="2" spans="1:16" x14ac:dyDescent="0.2">
      <c r="A2" s="2" t="s">
        <v>6</v>
      </c>
    </row>
    <row r="3" spans="1:16" x14ac:dyDescent="0.2">
      <c r="D3" s="1" t="s">
        <v>5</v>
      </c>
      <c r="F3" s="1" t="s">
        <v>13</v>
      </c>
      <c r="G3" s="1" t="s">
        <v>9</v>
      </c>
      <c r="O3" s="1"/>
      <c r="P3" s="1"/>
    </row>
    <row r="4" spans="1:16" x14ac:dyDescent="0.2">
      <c r="A4" s="1" t="s">
        <v>20</v>
      </c>
      <c r="B4" s="1" t="s">
        <v>0</v>
      </c>
      <c r="C4" s="1">
        <v>0.72499999999999998</v>
      </c>
      <c r="D4" s="3">
        <v>2.2199999999999998</v>
      </c>
      <c r="E4" s="4">
        <f>C4+0.34</f>
        <v>1.0649999999999999</v>
      </c>
      <c r="F4" s="3">
        <v>2.1156666666666664</v>
      </c>
      <c r="O4" s="1"/>
      <c r="P4" s="1"/>
    </row>
    <row r="5" spans="1:16" x14ac:dyDescent="0.2">
      <c r="A5" s="1" t="s">
        <v>20</v>
      </c>
      <c r="B5" s="1" t="s">
        <v>1</v>
      </c>
      <c r="C5" s="1">
        <f>C4+1</f>
        <v>1.7250000000000001</v>
      </c>
      <c r="D5" s="3">
        <v>2.0182500000000001</v>
      </c>
      <c r="E5" s="4">
        <f t="shared" ref="E5:E27" si="0">C5+0.34</f>
        <v>2.0649999999999999</v>
      </c>
      <c r="F5" s="3">
        <v>1.9636666666666667</v>
      </c>
      <c r="O5" s="1"/>
      <c r="P5" s="1"/>
    </row>
    <row r="6" spans="1:16" x14ac:dyDescent="0.2">
      <c r="A6" s="1" t="s">
        <v>20</v>
      </c>
      <c r="B6" s="1" t="s">
        <v>2</v>
      </c>
      <c r="C6" s="1">
        <f>C5+1</f>
        <v>2.7250000000000001</v>
      </c>
      <c r="D6" s="3">
        <v>2.00475</v>
      </c>
      <c r="E6" s="4">
        <f t="shared" si="0"/>
        <v>3.0649999999999999</v>
      </c>
      <c r="F6" s="3">
        <v>2.0043333333333333</v>
      </c>
      <c r="O6" s="1"/>
      <c r="P6" s="1"/>
    </row>
    <row r="7" spans="1:16" x14ac:dyDescent="0.2">
      <c r="A7" s="1" t="s">
        <v>21</v>
      </c>
      <c r="B7" s="1" t="s">
        <v>0</v>
      </c>
      <c r="C7" s="1">
        <f>C4+0.03</f>
        <v>0.755</v>
      </c>
      <c r="D7" s="3">
        <v>2.0307499999999998</v>
      </c>
      <c r="E7" s="4">
        <f t="shared" si="0"/>
        <v>1.095</v>
      </c>
      <c r="F7" s="3">
        <v>1.9836666666666669</v>
      </c>
      <c r="O7" s="1"/>
      <c r="P7" s="1"/>
    </row>
    <row r="8" spans="1:16" x14ac:dyDescent="0.2">
      <c r="A8" s="1" t="s">
        <v>21</v>
      </c>
      <c r="B8" s="1" t="s">
        <v>1</v>
      </c>
      <c r="C8" s="1">
        <f>C7+1</f>
        <v>1.7549999999999999</v>
      </c>
      <c r="D8" s="3">
        <v>2.0602499999999999</v>
      </c>
      <c r="E8" s="4">
        <f t="shared" si="0"/>
        <v>2.0949999999999998</v>
      </c>
      <c r="F8" s="3">
        <v>1.9989999999999999</v>
      </c>
      <c r="O8" s="1"/>
      <c r="P8" s="1"/>
    </row>
    <row r="9" spans="1:16" x14ac:dyDescent="0.2">
      <c r="A9" s="1" t="s">
        <v>21</v>
      </c>
      <c r="B9" s="1" t="s">
        <v>2</v>
      </c>
      <c r="C9" s="1">
        <f>C8+1</f>
        <v>2.7549999999999999</v>
      </c>
      <c r="D9" s="3">
        <v>1.8280000000000001</v>
      </c>
      <c r="E9" s="4">
        <f t="shared" si="0"/>
        <v>3.0949999999999998</v>
      </c>
      <c r="F9" s="3">
        <v>1.8129999999999999</v>
      </c>
      <c r="O9" s="1"/>
      <c r="P9" s="1"/>
    </row>
    <row r="10" spans="1:16" x14ac:dyDescent="0.2">
      <c r="A10" s="1" t="s">
        <v>22</v>
      </c>
      <c r="B10" s="1" t="s">
        <v>0</v>
      </c>
      <c r="C10" s="1">
        <f>C7+0.03</f>
        <v>0.78500000000000003</v>
      </c>
      <c r="D10" s="3">
        <v>2.1307499999999999</v>
      </c>
      <c r="E10" s="4">
        <f t="shared" si="0"/>
        <v>1.125</v>
      </c>
      <c r="F10" s="3">
        <v>2.0663333333333331</v>
      </c>
      <c r="O10" s="1"/>
      <c r="P10" s="1"/>
    </row>
    <row r="11" spans="1:16" x14ac:dyDescent="0.2">
      <c r="A11" s="1" t="s">
        <v>22</v>
      </c>
      <c r="B11" s="1" t="s">
        <v>1</v>
      </c>
      <c r="C11" s="1">
        <f>C10+1</f>
        <v>1.7850000000000001</v>
      </c>
      <c r="D11" s="3">
        <v>1.8465</v>
      </c>
      <c r="E11" s="4">
        <f t="shared" si="0"/>
        <v>2.125</v>
      </c>
      <c r="F11" s="3">
        <v>1.789666666666667</v>
      </c>
      <c r="O11" s="1"/>
      <c r="P11" s="1"/>
    </row>
    <row r="12" spans="1:16" x14ac:dyDescent="0.2">
      <c r="A12" s="1" t="s">
        <v>22</v>
      </c>
      <c r="B12" s="1" t="s">
        <v>2</v>
      </c>
      <c r="C12" s="1">
        <f>C11+1</f>
        <v>2.7850000000000001</v>
      </c>
      <c r="D12" s="3">
        <v>1.9259999999999999</v>
      </c>
      <c r="E12" s="4">
        <f t="shared" si="0"/>
        <v>3.125</v>
      </c>
      <c r="F12" s="3">
        <v>2.0003333333333333</v>
      </c>
      <c r="O12" s="1"/>
      <c r="P12" s="1"/>
    </row>
    <row r="13" spans="1:16" x14ac:dyDescent="0.2">
      <c r="A13" s="1" t="s">
        <v>23</v>
      </c>
      <c r="B13" s="1" t="s">
        <v>0</v>
      </c>
      <c r="C13" s="1">
        <f>C10+0.03</f>
        <v>0.81500000000000006</v>
      </c>
      <c r="D13" s="3">
        <v>1.9790000000000001</v>
      </c>
      <c r="E13" s="4">
        <f t="shared" si="0"/>
        <v>1.155</v>
      </c>
      <c r="F13" s="3">
        <v>1.9830000000000003</v>
      </c>
      <c r="O13" s="1"/>
      <c r="P13" s="1"/>
    </row>
    <row r="14" spans="1:16" x14ac:dyDescent="0.2">
      <c r="A14" s="1" t="s">
        <v>23</v>
      </c>
      <c r="B14" s="1" t="s">
        <v>1</v>
      </c>
      <c r="C14" s="1">
        <f>C13+1</f>
        <v>1.8149999999999999</v>
      </c>
      <c r="D14" s="3">
        <v>2.00475</v>
      </c>
      <c r="E14" s="4">
        <f t="shared" si="0"/>
        <v>2.1549999999999998</v>
      </c>
      <c r="F14" s="3">
        <v>1.9669999999999999</v>
      </c>
      <c r="O14" s="1"/>
      <c r="P14" s="1"/>
    </row>
    <row r="15" spans="1:16" x14ac:dyDescent="0.2">
      <c r="A15" s="1" t="s">
        <v>23</v>
      </c>
      <c r="B15" s="1" t="s">
        <v>2</v>
      </c>
      <c r="C15" s="1">
        <f>C14+1</f>
        <v>2.8149999999999999</v>
      </c>
      <c r="D15" s="3">
        <v>1.9667499999999998</v>
      </c>
      <c r="E15" s="4">
        <f t="shared" si="0"/>
        <v>3.1549999999999998</v>
      </c>
      <c r="F15" s="3">
        <v>2.0993333333333335</v>
      </c>
      <c r="O15" s="1"/>
      <c r="P15" s="1"/>
    </row>
    <row r="16" spans="1:16" x14ac:dyDescent="0.2">
      <c r="A16" s="1" t="s">
        <v>24</v>
      </c>
      <c r="B16" s="1" t="s">
        <v>0</v>
      </c>
      <c r="C16" s="1">
        <f>C13+0.03</f>
        <v>0.84500000000000008</v>
      </c>
      <c r="D16" s="3">
        <v>1.9555</v>
      </c>
      <c r="E16" s="4">
        <f t="shared" si="0"/>
        <v>1.1850000000000001</v>
      </c>
      <c r="F16" s="3">
        <v>1.907</v>
      </c>
      <c r="O16" s="1"/>
      <c r="P16" s="1"/>
    </row>
    <row r="17" spans="1:16" x14ac:dyDescent="0.2">
      <c r="A17" s="1" t="s">
        <v>24</v>
      </c>
      <c r="B17" s="1" t="s">
        <v>1</v>
      </c>
      <c r="C17" s="1">
        <f>C16+1</f>
        <v>1.8450000000000002</v>
      </c>
      <c r="D17" s="3">
        <v>1.9929999999999999</v>
      </c>
      <c r="E17" s="4">
        <f t="shared" si="0"/>
        <v>2.1850000000000001</v>
      </c>
      <c r="F17" s="3">
        <v>1.9753333333333334</v>
      </c>
      <c r="O17" s="1"/>
      <c r="P17" s="1"/>
    </row>
    <row r="18" spans="1:16" x14ac:dyDescent="0.2">
      <c r="A18" s="1" t="s">
        <v>24</v>
      </c>
      <c r="B18" s="1" t="s">
        <v>2</v>
      </c>
      <c r="C18" s="1">
        <f>C17+1</f>
        <v>2.8450000000000002</v>
      </c>
      <c r="D18" s="3">
        <v>1.93425</v>
      </c>
      <c r="E18" s="4">
        <f t="shared" si="0"/>
        <v>3.1850000000000001</v>
      </c>
      <c r="F18" s="3">
        <v>1.9193333333333333</v>
      </c>
      <c r="O18" s="1"/>
      <c r="P18" s="1"/>
    </row>
    <row r="19" spans="1:16" x14ac:dyDescent="0.2">
      <c r="A19" s="1" t="s">
        <v>25</v>
      </c>
      <c r="B19" s="1" t="s">
        <v>0</v>
      </c>
      <c r="C19" s="1">
        <f>C16+0.03</f>
        <v>0.87500000000000011</v>
      </c>
      <c r="D19" s="3">
        <v>2.0652499999999998</v>
      </c>
      <c r="E19" s="4">
        <f t="shared" si="0"/>
        <v>1.2150000000000001</v>
      </c>
      <c r="F19" s="3">
        <v>2.047333333333333</v>
      </c>
      <c r="O19" s="1"/>
      <c r="P19" s="1"/>
    </row>
    <row r="20" spans="1:16" x14ac:dyDescent="0.2">
      <c r="A20" s="1" t="s">
        <v>25</v>
      </c>
      <c r="B20" s="1" t="s">
        <v>1</v>
      </c>
      <c r="C20" s="1">
        <f>C19+1</f>
        <v>1.875</v>
      </c>
      <c r="D20" s="3">
        <v>2.0587499999999999</v>
      </c>
      <c r="E20" s="4">
        <f t="shared" si="0"/>
        <v>2.2149999999999999</v>
      </c>
      <c r="F20" s="3">
        <v>1.9909999999999999</v>
      </c>
      <c r="O20" s="1"/>
      <c r="P20" s="1"/>
    </row>
    <row r="21" spans="1:16" x14ac:dyDescent="0.2">
      <c r="A21" s="1" t="s">
        <v>25</v>
      </c>
      <c r="B21" s="1" t="s">
        <v>2</v>
      </c>
      <c r="C21" s="1">
        <f>C20+1</f>
        <v>2.875</v>
      </c>
      <c r="D21" s="3">
        <v>1.911</v>
      </c>
      <c r="E21" s="4">
        <f t="shared" si="0"/>
        <v>3.2149999999999999</v>
      </c>
      <c r="F21" s="3">
        <v>2.0003333333333333</v>
      </c>
      <c r="O21" s="1"/>
      <c r="P21" s="1"/>
    </row>
    <row r="22" spans="1:16" x14ac:dyDescent="0.2">
      <c r="A22" s="1" t="s">
        <v>26</v>
      </c>
      <c r="B22" s="1" t="s">
        <v>0</v>
      </c>
      <c r="C22" s="1">
        <f>C19+0.03</f>
        <v>0.90500000000000014</v>
      </c>
      <c r="D22" s="3">
        <v>2.0195000000000003</v>
      </c>
      <c r="E22" s="4">
        <f t="shared" si="0"/>
        <v>1.2450000000000001</v>
      </c>
      <c r="F22" s="3">
        <v>1.9590000000000003</v>
      </c>
      <c r="O22" s="1"/>
      <c r="P22" s="1"/>
    </row>
    <row r="23" spans="1:16" x14ac:dyDescent="0.2">
      <c r="A23" s="1" t="s">
        <v>26</v>
      </c>
      <c r="B23" s="1" t="s">
        <v>1</v>
      </c>
      <c r="C23" s="1">
        <f>C22+1</f>
        <v>1.9050000000000002</v>
      </c>
      <c r="D23" s="3">
        <v>2.0132500000000002</v>
      </c>
      <c r="E23" s="4">
        <f t="shared" si="0"/>
        <v>2.2450000000000001</v>
      </c>
      <c r="F23" s="3">
        <v>1.907</v>
      </c>
      <c r="O23" s="1"/>
      <c r="P23" s="1"/>
    </row>
    <row r="24" spans="1:16" x14ac:dyDescent="0.2">
      <c r="A24" s="1" t="s">
        <v>26</v>
      </c>
      <c r="B24" s="1" t="s">
        <v>2</v>
      </c>
      <c r="C24" s="1">
        <f>C23+1</f>
        <v>2.9050000000000002</v>
      </c>
      <c r="D24" s="3">
        <v>2.1197499999999998</v>
      </c>
      <c r="E24" s="4">
        <f t="shared" si="0"/>
        <v>3.2450000000000001</v>
      </c>
      <c r="F24" s="3">
        <v>2.1353333333333335</v>
      </c>
      <c r="O24" s="1"/>
      <c r="P24" s="1"/>
    </row>
    <row r="25" spans="1:16" x14ac:dyDescent="0.2">
      <c r="A25" s="1" t="s">
        <v>27</v>
      </c>
      <c r="B25" s="1" t="s">
        <v>0</v>
      </c>
      <c r="C25" s="1">
        <f>C22+0.03</f>
        <v>0.93500000000000016</v>
      </c>
      <c r="D25" s="3">
        <v>2.0620000000000003</v>
      </c>
      <c r="E25" s="4">
        <f t="shared" si="0"/>
        <v>1.2750000000000001</v>
      </c>
      <c r="F25" s="3">
        <v>1.982</v>
      </c>
      <c r="O25" s="1"/>
      <c r="P25" s="1"/>
    </row>
    <row r="26" spans="1:16" x14ac:dyDescent="0.2">
      <c r="A26" s="1" t="s">
        <v>27</v>
      </c>
      <c r="B26" s="1" t="s">
        <v>1</v>
      </c>
      <c r="C26" s="1">
        <f>C25+1</f>
        <v>1.9350000000000001</v>
      </c>
      <c r="D26" s="3">
        <v>1.9177499999999998</v>
      </c>
      <c r="E26" s="4">
        <f t="shared" si="0"/>
        <v>2.2749999999999999</v>
      </c>
      <c r="F26" s="3">
        <v>1.946</v>
      </c>
      <c r="O26" s="1"/>
      <c r="P26" s="1"/>
    </row>
    <row r="27" spans="1:16" x14ac:dyDescent="0.2">
      <c r="A27" s="1" t="s">
        <v>27</v>
      </c>
      <c r="B27" s="1" t="s">
        <v>2</v>
      </c>
      <c r="C27" s="1">
        <f>C26+1</f>
        <v>2.9350000000000001</v>
      </c>
      <c r="D27" s="3">
        <v>1.7057500000000001</v>
      </c>
      <c r="E27" s="4">
        <f t="shared" si="0"/>
        <v>3.2749999999999999</v>
      </c>
      <c r="F27" s="3">
        <v>1.8013333333333332</v>
      </c>
      <c r="O27" s="1"/>
      <c r="P27" s="1"/>
    </row>
    <row r="28" spans="1:16" x14ac:dyDescent="0.2">
      <c r="A28" s="1" t="s">
        <v>7</v>
      </c>
      <c r="B28" s="1" t="s">
        <v>0</v>
      </c>
      <c r="D28" s="3">
        <f>AVERAGE(D4,D7,D10,D13,D16,D19,D22,D25)</f>
        <v>2.0578437500000004</v>
      </c>
      <c r="E28" s="4"/>
      <c r="F28" s="3">
        <f>AVERAGE(F4,F7,F10,F13,F16,F19,F22,F25)</f>
        <v>2.0055000000000001</v>
      </c>
      <c r="G28" s="3">
        <f>TTEST(D33:D40,F33:F40,2,1)</f>
        <v>3.3262324054423773E-3</v>
      </c>
      <c r="O28" s="1"/>
      <c r="P28" s="1"/>
    </row>
    <row r="29" spans="1:16" x14ac:dyDescent="0.2">
      <c r="B29" s="1" t="s">
        <v>1</v>
      </c>
      <c r="D29" s="3">
        <f>AVERAGE(D5,D8,D11,D14,D17,D20,D23,D26)</f>
        <v>1.9890625</v>
      </c>
      <c r="E29" s="4"/>
      <c r="F29" s="3">
        <f>AVERAGE(F5,F8,F11,F14,F17,F20,F23,F26)</f>
        <v>1.9423333333333332</v>
      </c>
      <c r="G29" s="3">
        <f>TTEST(D41:D48,F41:F48,2,1)</f>
        <v>1.2277027334175836E-2</v>
      </c>
      <c r="O29" s="1"/>
      <c r="P29" s="1"/>
    </row>
    <row r="30" spans="1:16" x14ac:dyDescent="0.2">
      <c r="B30" s="1" t="s">
        <v>2</v>
      </c>
      <c r="D30" s="3">
        <f>AVERAGE(D6,D9,D12,D15,D18,D21,D24,D27)</f>
        <v>1.92453125</v>
      </c>
      <c r="E30" s="4"/>
      <c r="F30" s="3">
        <f>AVERAGE(F6,F9,F12,F15,F18,F21,F24,F27)</f>
        <v>1.9716666666666667</v>
      </c>
      <c r="G30" s="3">
        <f>TTEST(D49:D53,F49:F53,2,1)</f>
        <v>0.29625477142128104</v>
      </c>
      <c r="O30" s="1"/>
      <c r="P30" s="1"/>
    </row>
    <row r="31" spans="1:16" x14ac:dyDescent="0.2">
      <c r="D31" s="3"/>
      <c r="E31" s="3"/>
      <c r="F31" s="3"/>
      <c r="O31" s="1"/>
      <c r="P31" s="1"/>
    </row>
    <row r="32" spans="1:16" x14ac:dyDescent="0.2">
      <c r="A32" t="s">
        <v>10</v>
      </c>
      <c r="B32"/>
      <c r="C32"/>
      <c r="D32"/>
      <c r="E32"/>
      <c r="F32"/>
      <c r="O32" s="1"/>
      <c r="P32" s="1"/>
    </row>
    <row r="33" spans="1:16" x14ac:dyDescent="0.2">
      <c r="A33"/>
      <c r="B33" s="1" t="s">
        <v>8</v>
      </c>
      <c r="C33" s="1">
        <v>1</v>
      </c>
      <c r="D33" s="3">
        <f>D4</f>
        <v>2.2199999999999998</v>
      </c>
      <c r="E33" s="3"/>
      <c r="F33" s="3">
        <f>F4</f>
        <v>2.1156666666666664</v>
      </c>
      <c r="O33" s="1"/>
      <c r="P33" s="1"/>
    </row>
    <row r="34" spans="1:16" x14ac:dyDescent="0.2">
      <c r="A34"/>
      <c r="C34" s="1">
        <v>2</v>
      </c>
      <c r="D34" s="3">
        <f>D7</f>
        <v>2.0307499999999998</v>
      </c>
      <c r="E34" s="3"/>
      <c r="F34" s="3">
        <f>F7</f>
        <v>1.9836666666666669</v>
      </c>
      <c r="O34" s="1"/>
    </row>
    <row r="35" spans="1:16" x14ac:dyDescent="0.2">
      <c r="A35"/>
      <c r="C35" s="1">
        <v>3</v>
      </c>
      <c r="D35" s="3">
        <f t="shared" ref="D35:F35" si="1">D10</f>
        <v>2.1307499999999999</v>
      </c>
      <c r="E35" s="3"/>
      <c r="F35" s="3">
        <f t="shared" si="1"/>
        <v>2.0663333333333331</v>
      </c>
      <c r="O35" s="1"/>
    </row>
    <row r="36" spans="1:16" x14ac:dyDescent="0.2">
      <c r="A36"/>
      <c r="C36" s="1">
        <v>4</v>
      </c>
      <c r="D36" s="3">
        <f>D13</f>
        <v>1.9790000000000001</v>
      </c>
      <c r="E36" s="3"/>
      <c r="F36" s="3">
        <f>F13</f>
        <v>1.9830000000000003</v>
      </c>
      <c r="O36" s="1"/>
    </row>
    <row r="37" spans="1:16" x14ac:dyDescent="0.2">
      <c r="A37"/>
      <c r="C37" s="1">
        <v>5</v>
      </c>
      <c r="D37" s="3">
        <f>D16</f>
        <v>1.9555</v>
      </c>
      <c r="E37" s="3"/>
      <c r="F37" s="3">
        <f>F16</f>
        <v>1.907</v>
      </c>
      <c r="O37" s="1"/>
    </row>
    <row r="38" spans="1:16" x14ac:dyDescent="0.2">
      <c r="A38"/>
      <c r="C38" s="1">
        <v>6</v>
      </c>
      <c r="D38" s="3">
        <f>D19</f>
        <v>2.0652499999999998</v>
      </c>
      <c r="E38" s="3"/>
      <c r="F38" s="3">
        <f>F19</f>
        <v>2.047333333333333</v>
      </c>
      <c r="O38" s="1"/>
    </row>
    <row r="39" spans="1:16" x14ac:dyDescent="0.2">
      <c r="A39"/>
      <c r="C39" s="1">
        <v>7</v>
      </c>
      <c r="D39" s="3">
        <f>D22</f>
        <v>2.0195000000000003</v>
      </c>
      <c r="E39" s="3"/>
      <c r="F39" s="3">
        <f>F22</f>
        <v>1.9590000000000003</v>
      </c>
      <c r="O39" s="1"/>
    </row>
    <row r="40" spans="1:16" x14ac:dyDescent="0.2">
      <c r="A40"/>
      <c r="C40" s="1">
        <v>8</v>
      </c>
      <c r="D40" s="3">
        <f>D25</f>
        <v>2.0620000000000003</v>
      </c>
      <c r="E40" s="3"/>
      <c r="F40" s="3">
        <f>F25</f>
        <v>1.982</v>
      </c>
      <c r="O40" s="1"/>
    </row>
    <row r="41" spans="1:16" x14ac:dyDescent="0.2">
      <c r="A41"/>
      <c r="B41" s="1" t="s">
        <v>11</v>
      </c>
      <c r="C41" s="1">
        <v>1</v>
      </c>
      <c r="D41" s="3">
        <f>D5</f>
        <v>2.0182500000000001</v>
      </c>
      <c r="E41" s="3"/>
      <c r="F41" s="3">
        <f>F5</f>
        <v>1.9636666666666667</v>
      </c>
      <c r="O41" s="1"/>
    </row>
    <row r="42" spans="1:16" x14ac:dyDescent="0.2">
      <c r="A42"/>
      <c r="C42" s="1">
        <v>2</v>
      </c>
      <c r="D42" s="3">
        <f>D8</f>
        <v>2.0602499999999999</v>
      </c>
      <c r="E42" s="3"/>
      <c r="F42" s="3">
        <f>F8</f>
        <v>1.9989999999999999</v>
      </c>
      <c r="O42" s="1"/>
    </row>
    <row r="43" spans="1:16" x14ac:dyDescent="0.2">
      <c r="A43"/>
      <c r="C43" s="1">
        <v>3</v>
      </c>
      <c r="D43" s="3">
        <f>D11</f>
        <v>1.8465</v>
      </c>
      <c r="E43" s="3"/>
      <c r="F43" s="3">
        <f>F11</f>
        <v>1.789666666666667</v>
      </c>
      <c r="O43" s="1"/>
    </row>
    <row r="44" spans="1:16" x14ac:dyDescent="0.2">
      <c r="A44"/>
      <c r="C44" s="1">
        <v>4</v>
      </c>
      <c r="D44" s="3">
        <f>D14</f>
        <v>2.00475</v>
      </c>
      <c r="E44" s="3"/>
      <c r="F44" s="3">
        <f>F14</f>
        <v>1.9669999999999999</v>
      </c>
      <c r="O44" s="1"/>
    </row>
    <row r="45" spans="1:16" x14ac:dyDescent="0.2">
      <c r="A45"/>
      <c r="C45" s="1">
        <v>5</v>
      </c>
      <c r="D45" s="3">
        <f>D17</f>
        <v>1.9929999999999999</v>
      </c>
      <c r="E45" s="3"/>
      <c r="F45" s="3">
        <f>F17</f>
        <v>1.9753333333333334</v>
      </c>
      <c r="O45" s="1"/>
    </row>
    <row r="46" spans="1:16" x14ac:dyDescent="0.2">
      <c r="A46"/>
      <c r="C46" s="1">
        <v>6</v>
      </c>
      <c r="D46" s="3">
        <f>D20</f>
        <v>2.0587499999999999</v>
      </c>
      <c r="E46" s="3"/>
      <c r="F46" s="3">
        <f>F20</f>
        <v>1.9909999999999999</v>
      </c>
      <c r="O46" s="1"/>
    </row>
    <row r="47" spans="1:16" x14ac:dyDescent="0.2">
      <c r="A47"/>
      <c r="C47" s="1">
        <v>7</v>
      </c>
      <c r="D47" s="3">
        <f>D23</f>
        <v>2.0132500000000002</v>
      </c>
      <c r="E47" s="3"/>
      <c r="F47" s="3">
        <f>F23</f>
        <v>1.907</v>
      </c>
      <c r="O47" s="1"/>
    </row>
    <row r="48" spans="1:16" x14ac:dyDescent="0.2">
      <c r="A48"/>
      <c r="C48" s="1">
        <v>8</v>
      </c>
      <c r="D48" s="3">
        <f>D26</f>
        <v>1.9177499999999998</v>
      </c>
      <c r="E48" s="3"/>
      <c r="F48" s="3">
        <f>F26</f>
        <v>1.946</v>
      </c>
      <c r="O48" s="1"/>
    </row>
    <row r="49" spans="1:15" x14ac:dyDescent="0.2">
      <c r="A49"/>
      <c r="B49" s="1" t="s">
        <v>12</v>
      </c>
      <c r="C49" s="1">
        <v>1</v>
      </c>
      <c r="D49" s="3">
        <f>D6</f>
        <v>2.00475</v>
      </c>
      <c r="E49" s="3"/>
      <c r="F49" s="3">
        <f>F6</f>
        <v>2.0043333333333333</v>
      </c>
      <c r="O49" s="1"/>
    </row>
    <row r="50" spans="1:15" x14ac:dyDescent="0.2">
      <c r="A50"/>
      <c r="C50" s="1">
        <v>2</v>
      </c>
      <c r="D50" s="3">
        <f>D9</f>
        <v>1.8280000000000001</v>
      </c>
      <c r="E50" s="3"/>
      <c r="F50" s="3">
        <f>F9</f>
        <v>1.8129999999999999</v>
      </c>
      <c r="O50" s="1"/>
    </row>
    <row r="51" spans="1:15" x14ac:dyDescent="0.2">
      <c r="A51"/>
      <c r="C51" s="1">
        <v>3</v>
      </c>
      <c r="D51" s="3">
        <f>D12</f>
        <v>1.9259999999999999</v>
      </c>
      <c r="E51" s="3"/>
      <c r="F51" s="3">
        <f>F12</f>
        <v>2.0003333333333333</v>
      </c>
      <c r="O51" s="1"/>
    </row>
    <row r="52" spans="1:15" x14ac:dyDescent="0.2">
      <c r="A52"/>
      <c r="C52" s="1">
        <v>4</v>
      </c>
      <c r="D52" s="3">
        <f>D15</f>
        <v>1.9667499999999998</v>
      </c>
      <c r="E52" s="3"/>
      <c r="F52" s="3">
        <f>F15</f>
        <v>2.0993333333333335</v>
      </c>
      <c r="O52" s="1"/>
    </row>
    <row r="53" spans="1:15" x14ac:dyDescent="0.2">
      <c r="A53"/>
      <c r="C53" s="1">
        <v>5</v>
      </c>
      <c r="D53" s="3">
        <f>D18</f>
        <v>1.93425</v>
      </c>
      <c r="E53" s="3"/>
      <c r="F53" s="3">
        <f>F18</f>
        <v>1.9193333333333333</v>
      </c>
      <c r="O53" s="1"/>
    </row>
    <row r="54" spans="1:15" x14ac:dyDescent="0.2">
      <c r="C54" s="1">
        <v>6</v>
      </c>
      <c r="D54" s="3">
        <f>D21</f>
        <v>1.911</v>
      </c>
      <c r="F54" s="3">
        <f>F21</f>
        <v>2.0003333333333333</v>
      </c>
      <c r="O54" s="1"/>
    </row>
    <row r="55" spans="1:15" x14ac:dyDescent="0.2">
      <c r="C55" s="1">
        <v>7</v>
      </c>
      <c r="D55" s="3">
        <f>D24</f>
        <v>2.1197499999999998</v>
      </c>
      <c r="F55" s="3">
        <f>F24</f>
        <v>2.1353333333333335</v>
      </c>
      <c r="O55" s="1"/>
    </row>
    <row r="56" spans="1:15" x14ac:dyDescent="0.2">
      <c r="C56" s="1">
        <v>8</v>
      </c>
      <c r="D56" s="3">
        <f>D27</f>
        <v>1.7057500000000001</v>
      </c>
      <c r="F56" s="3">
        <f>F27</f>
        <v>1.8013333333333332</v>
      </c>
      <c r="O56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E43A-90C6-4229-B498-0894CC5301EB}">
  <dimension ref="A1:P56"/>
  <sheetViews>
    <sheetView workbookViewId="0"/>
  </sheetViews>
  <sheetFormatPr defaultRowHeight="14.25" x14ac:dyDescent="0.2"/>
  <cols>
    <col min="1" max="1" width="14.25" style="1" customWidth="1"/>
    <col min="2" max="14" width="9.375" style="1" customWidth="1"/>
  </cols>
  <sheetData>
    <row r="1" spans="1:16" x14ac:dyDescent="0.2">
      <c r="A1" t="s">
        <v>19</v>
      </c>
    </row>
    <row r="2" spans="1:16" x14ac:dyDescent="0.2">
      <c r="A2" s="2" t="s">
        <v>6</v>
      </c>
    </row>
    <row r="3" spans="1:16" x14ac:dyDescent="0.2">
      <c r="D3" s="1" t="s">
        <v>5</v>
      </c>
      <c r="F3" s="1" t="s">
        <v>13</v>
      </c>
      <c r="G3" s="1" t="s">
        <v>9</v>
      </c>
      <c r="O3" s="1"/>
      <c r="P3" s="1"/>
    </row>
    <row r="4" spans="1:16" x14ac:dyDescent="0.2">
      <c r="A4" s="1" t="s">
        <v>14</v>
      </c>
      <c r="B4" s="1" t="s">
        <v>0</v>
      </c>
      <c r="C4" s="1">
        <v>0.74</v>
      </c>
      <c r="D4" s="3">
        <v>2.0067499999999998</v>
      </c>
      <c r="E4" s="4">
        <f>C4+0.32</f>
        <v>1.06</v>
      </c>
      <c r="F4" s="3">
        <v>2.319</v>
      </c>
      <c r="O4" s="1"/>
      <c r="P4" s="1"/>
    </row>
    <row r="5" spans="1:16" x14ac:dyDescent="0.2">
      <c r="A5" s="1" t="s">
        <v>14</v>
      </c>
      <c r="B5" s="1" t="s">
        <v>1</v>
      </c>
      <c r="C5" s="1">
        <f>C4+1</f>
        <v>1.74</v>
      </c>
      <c r="D5" s="3">
        <v>2.03775</v>
      </c>
      <c r="E5" s="4">
        <f t="shared" ref="E5:E18" si="0">C5+0.32</f>
        <v>2.06</v>
      </c>
      <c r="F5" s="3">
        <v>1.9370000000000001</v>
      </c>
      <c r="O5" s="1"/>
      <c r="P5" s="1"/>
    </row>
    <row r="6" spans="1:16" x14ac:dyDescent="0.2">
      <c r="A6" s="1" t="s">
        <v>14</v>
      </c>
      <c r="B6" s="1" t="s">
        <v>2</v>
      </c>
      <c r="C6" s="1">
        <f>C5+1</f>
        <v>2.74</v>
      </c>
      <c r="D6" s="3">
        <v>2.0509999999999997</v>
      </c>
      <c r="E6" s="4">
        <f t="shared" si="0"/>
        <v>3.06</v>
      </c>
      <c r="F6" s="3">
        <v>2.3973333333333335</v>
      </c>
      <c r="O6" s="1"/>
      <c r="P6" s="1"/>
    </row>
    <row r="7" spans="1:16" x14ac:dyDescent="0.2">
      <c r="A7" s="1" t="s">
        <v>15</v>
      </c>
      <c r="B7" s="1" t="s">
        <v>0</v>
      </c>
      <c r="C7" s="1">
        <f>C4+0.04</f>
        <v>0.78</v>
      </c>
      <c r="D7" s="3">
        <v>2.0062500000000001</v>
      </c>
      <c r="E7" s="4">
        <f t="shared" si="0"/>
        <v>1.1000000000000001</v>
      </c>
      <c r="F7" s="3">
        <v>2.4786666666666668</v>
      </c>
      <c r="O7" s="1"/>
      <c r="P7" s="1"/>
    </row>
    <row r="8" spans="1:16" x14ac:dyDescent="0.2">
      <c r="A8" s="1" t="s">
        <v>15</v>
      </c>
      <c r="B8" s="1" t="s">
        <v>1</v>
      </c>
      <c r="C8" s="1">
        <f>C7+1</f>
        <v>1.78</v>
      </c>
      <c r="D8" s="3">
        <v>2.101</v>
      </c>
      <c r="E8" s="4">
        <f t="shared" si="0"/>
        <v>2.1</v>
      </c>
      <c r="F8" s="3">
        <v>2.278</v>
      </c>
      <c r="O8" s="1"/>
      <c r="P8" s="1"/>
    </row>
    <row r="9" spans="1:16" x14ac:dyDescent="0.2">
      <c r="A9" s="1" t="s">
        <v>15</v>
      </c>
      <c r="B9" s="1" t="s">
        <v>2</v>
      </c>
      <c r="C9" s="1">
        <f>C8+1</f>
        <v>2.7800000000000002</v>
      </c>
      <c r="D9" s="3">
        <v>1.9950000000000001</v>
      </c>
      <c r="E9" s="4">
        <f t="shared" si="0"/>
        <v>3.1</v>
      </c>
      <c r="F9" s="3">
        <v>2.3173333333333335</v>
      </c>
      <c r="O9" s="1"/>
      <c r="P9" s="1"/>
    </row>
    <row r="10" spans="1:16" x14ac:dyDescent="0.2">
      <c r="A10" s="1" t="s">
        <v>16</v>
      </c>
      <c r="B10" s="1" t="s">
        <v>0</v>
      </c>
      <c r="C10" s="1">
        <f>C7+0.04</f>
        <v>0.82000000000000006</v>
      </c>
      <c r="D10" s="3">
        <v>1.9472499999999999</v>
      </c>
      <c r="E10" s="4">
        <f t="shared" si="0"/>
        <v>1.1400000000000001</v>
      </c>
      <c r="F10" s="3">
        <v>2.2869999999999999</v>
      </c>
      <c r="O10" s="1"/>
      <c r="P10" s="1"/>
    </row>
    <row r="11" spans="1:16" x14ac:dyDescent="0.2">
      <c r="A11" s="1" t="s">
        <v>16</v>
      </c>
      <c r="B11" s="1" t="s">
        <v>1</v>
      </c>
      <c r="C11" s="1">
        <f>C10+1</f>
        <v>1.82</v>
      </c>
      <c r="D11" s="3">
        <v>2.00875</v>
      </c>
      <c r="E11" s="4">
        <f t="shared" si="0"/>
        <v>2.14</v>
      </c>
      <c r="F11" s="3">
        <v>1.9783333333333335</v>
      </c>
      <c r="O11" s="1"/>
      <c r="P11" s="1"/>
    </row>
    <row r="12" spans="1:16" x14ac:dyDescent="0.2">
      <c r="A12" s="1" t="s">
        <v>16</v>
      </c>
      <c r="B12" s="1" t="s">
        <v>2</v>
      </c>
      <c r="C12" s="1">
        <f>C11+1</f>
        <v>2.8200000000000003</v>
      </c>
      <c r="D12" s="3">
        <v>2.0257499999999999</v>
      </c>
      <c r="E12" s="4">
        <f t="shared" si="0"/>
        <v>3.14</v>
      </c>
      <c r="F12" s="3">
        <v>2.1996666666666669</v>
      </c>
      <c r="O12" s="1"/>
      <c r="P12" s="1"/>
    </row>
    <row r="13" spans="1:16" x14ac:dyDescent="0.2">
      <c r="A13" s="1" t="s">
        <v>17</v>
      </c>
      <c r="B13" s="1" t="s">
        <v>0</v>
      </c>
      <c r="C13" s="1">
        <f>C10+0.04</f>
        <v>0.8600000000000001</v>
      </c>
      <c r="D13" s="3">
        <v>1.9092499999999999</v>
      </c>
      <c r="E13" s="4">
        <f t="shared" si="0"/>
        <v>1.1800000000000002</v>
      </c>
      <c r="F13" s="3">
        <v>2.2423333333333333</v>
      </c>
      <c r="O13" s="1"/>
      <c r="P13" s="1"/>
    </row>
    <row r="14" spans="1:16" x14ac:dyDescent="0.2">
      <c r="A14" s="1" t="s">
        <v>17</v>
      </c>
      <c r="B14" s="1" t="s">
        <v>1</v>
      </c>
      <c r="C14" s="1">
        <f>C13+1</f>
        <v>1.86</v>
      </c>
      <c r="D14" s="3">
        <v>1.9652499999999999</v>
      </c>
      <c r="E14" s="4">
        <f t="shared" si="0"/>
        <v>2.1800000000000002</v>
      </c>
      <c r="F14" s="3">
        <v>2.1346666666666665</v>
      </c>
      <c r="O14" s="1"/>
      <c r="P14" s="1"/>
    </row>
    <row r="15" spans="1:16" x14ac:dyDescent="0.2">
      <c r="A15" s="1" t="s">
        <v>17</v>
      </c>
      <c r="B15" s="1" t="s">
        <v>2</v>
      </c>
      <c r="C15" s="1">
        <f>C14+1</f>
        <v>2.8600000000000003</v>
      </c>
      <c r="D15" s="3">
        <v>2.05775</v>
      </c>
      <c r="E15" s="4">
        <f t="shared" si="0"/>
        <v>3.18</v>
      </c>
      <c r="F15" s="3">
        <v>2.3473333333333333</v>
      </c>
      <c r="O15" s="1"/>
      <c r="P15" s="1"/>
    </row>
    <row r="16" spans="1:16" x14ac:dyDescent="0.2">
      <c r="A16" s="1" t="s">
        <v>18</v>
      </c>
      <c r="B16" s="1" t="s">
        <v>0</v>
      </c>
      <c r="C16" s="1">
        <f>C13+0.04</f>
        <v>0.90000000000000013</v>
      </c>
      <c r="D16" s="3">
        <v>1.95625</v>
      </c>
      <c r="E16" s="4">
        <f t="shared" si="0"/>
        <v>1.2200000000000002</v>
      </c>
      <c r="F16" s="3">
        <v>2.2373333333333334</v>
      </c>
      <c r="O16" s="1"/>
      <c r="P16" s="1"/>
    </row>
    <row r="17" spans="1:16" x14ac:dyDescent="0.2">
      <c r="A17" s="1" t="s">
        <v>18</v>
      </c>
      <c r="B17" s="1" t="s">
        <v>1</v>
      </c>
      <c r="C17" s="1">
        <f>C16+1</f>
        <v>1.9000000000000001</v>
      </c>
      <c r="D17" s="3">
        <v>1.98075</v>
      </c>
      <c r="E17" s="4">
        <f t="shared" si="0"/>
        <v>2.2200000000000002</v>
      </c>
      <c r="F17" s="3">
        <v>1.9169999999999998</v>
      </c>
      <c r="O17" s="1"/>
      <c r="P17" s="1"/>
    </row>
    <row r="18" spans="1:16" x14ac:dyDescent="0.2">
      <c r="A18" s="1" t="s">
        <v>18</v>
      </c>
      <c r="B18" s="1" t="s">
        <v>2</v>
      </c>
      <c r="C18" s="1">
        <f>C17+1</f>
        <v>2.9000000000000004</v>
      </c>
      <c r="D18" s="3">
        <v>1.9655</v>
      </c>
      <c r="E18" s="4">
        <f t="shared" si="0"/>
        <v>3.22</v>
      </c>
      <c r="F18" s="3">
        <v>2.220333333333333</v>
      </c>
      <c r="O18" s="1"/>
      <c r="P18" s="1"/>
    </row>
    <row r="19" spans="1:16" x14ac:dyDescent="0.2">
      <c r="D19" s="3"/>
      <c r="E19" s="4"/>
      <c r="F19" s="3"/>
      <c r="O19" s="1"/>
      <c r="P19" s="1"/>
    </row>
    <row r="20" spans="1:16" x14ac:dyDescent="0.2">
      <c r="D20" s="3"/>
      <c r="E20" s="4"/>
      <c r="F20" s="3"/>
      <c r="O20" s="1"/>
      <c r="P20" s="1"/>
    </row>
    <row r="21" spans="1:16" x14ac:dyDescent="0.2">
      <c r="D21" s="3"/>
      <c r="E21" s="4"/>
      <c r="F21" s="3"/>
      <c r="O21" s="1"/>
      <c r="P21" s="1"/>
    </row>
    <row r="22" spans="1:16" x14ac:dyDescent="0.2">
      <c r="D22" s="3"/>
      <c r="E22" s="4"/>
      <c r="F22" s="3"/>
      <c r="O22" s="1"/>
      <c r="P22" s="1"/>
    </row>
    <row r="23" spans="1:16" x14ac:dyDescent="0.2">
      <c r="D23" s="3"/>
      <c r="E23" s="4"/>
      <c r="F23" s="3"/>
      <c r="O23" s="1"/>
      <c r="P23" s="1"/>
    </row>
    <row r="24" spans="1:16" x14ac:dyDescent="0.2">
      <c r="D24" s="3"/>
      <c r="E24" s="4"/>
      <c r="F24" s="3"/>
      <c r="O24" s="1"/>
      <c r="P24" s="1"/>
    </row>
    <row r="25" spans="1:16" x14ac:dyDescent="0.2">
      <c r="D25" s="3"/>
      <c r="E25" s="4"/>
      <c r="F25" s="3"/>
      <c r="O25" s="1"/>
      <c r="P25" s="1"/>
    </row>
    <row r="26" spans="1:16" x14ac:dyDescent="0.2">
      <c r="D26" s="3"/>
      <c r="E26" s="4"/>
      <c r="F26" s="3"/>
      <c r="O26" s="1"/>
      <c r="P26" s="1"/>
    </row>
    <row r="27" spans="1:16" x14ac:dyDescent="0.2">
      <c r="D27" s="3"/>
      <c r="E27" s="4"/>
      <c r="F27" s="3"/>
      <c r="O27" s="1"/>
      <c r="P27" s="1"/>
    </row>
    <row r="28" spans="1:16" x14ac:dyDescent="0.2">
      <c r="A28" s="1" t="s">
        <v>7</v>
      </c>
      <c r="B28" s="1" t="s">
        <v>0</v>
      </c>
      <c r="D28" s="3">
        <f>AVERAGE(D4,D7,D10,D13,D16)</f>
        <v>1.9651500000000002</v>
      </c>
      <c r="E28" s="3"/>
      <c r="F28" s="3">
        <f>AVERAGE(F4,F7,F10,F13,F16)</f>
        <v>2.3128666666666668</v>
      </c>
      <c r="G28" s="3">
        <f>TTEST(D33:D40,F33:F40,2,1)</f>
        <v>4.4849282950975644E-4</v>
      </c>
      <c r="O28" s="1"/>
      <c r="P28" s="1"/>
    </row>
    <row r="29" spans="1:16" x14ac:dyDescent="0.2">
      <c r="B29" s="1" t="s">
        <v>1</v>
      </c>
      <c r="D29" s="3">
        <f>AVERAGE(D5,D8,D11,D14,D17)</f>
        <v>2.0186999999999999</v>
      </c>
      <c r="E29" s="3"/>
      <c r="F29" s="3">
        <f>AVERAGE(F5,F8,F11,F14,F17)</f>
        <v>2.0489999999999999</v>
      </c>
      <c r="G29" s="3">
        <f>TTEST(D41:D48,F41:F48,2,1)</f>
        <v>0.63686949867112941</v>
      </c>
      <c r="O29" s="1"/>
      <c r="P29" s="1"/>
    </row>
    <row r="30" spans="1:16" x14ac:dyDescent="0.2">
      <c r="B30" s="1" t="s">
        <v>2</v>
      </c>
      <c r="D30" s="3">
        <f>AVERAGE(D6,D9,D12,D15,D18)</f>
        <v>2.0190000000000001</v>
      </c>
      <c r="E30" s="3"/>
      <c r="F30" s="3">
        <f>AVERAGE(F6,F9,F12,F15,F18)</f>
        <v>2.2963999999999998</v>
      </c>
      <c r="G30" s="3">
        <f>TTEST(D49:D53,F49:F53,2,1)</f>
        <v>7.716800220301872E-4</v>
      </c>
      <c r="O30" s="1"/>
      <c r="P30" s="1"/>
    </row>
    <row r="31" spans="1:16" x14ac:dyDescent="0.2">
      <c r="D31" s="3"/>
      <c r="E31" s="3"/>
      <c r="F31" s="3"/>
      <c r="O31" s="1"/>
      <c r="P31" s="1"/>
    </row>
    <row r="32" spans="1:16" x14ac:dyDescent="0.2">
      <c r="A32" t="s">
        <v>10</v>
      </c>
      <c r="B32"/>
      <c r="C32"/>
      <c r="D32"/>
      <c r="E32"/>
      <c r="F32"/>
      <c r="O32" s="1"/>
      <c r="P32" s="1"/>
    </row>
    <row r="33" spans="1:16" x14ac:dyDescent="0.2">
      <c r="A33"/>
      <c r="B33" s="1" t="s">
        <v>8</v>
      </c>
      <c r="C33" s="1">
        <v>1</v>
      </c>
      <c r="D33" s="3">
        <f>D4</f>
        <v>2.0067499999999998</v>
      </c>
      <c r="E33" s="3"/>
      <c r="F33" s="3">
        <f>F4</f>
        <v>2.319</v>
      </c>
      <c r="O33" s="1"/>
      <c r="P33" s="1"/>
    </row>
    <row r="34" spans="1:16" x14ac:dyDescent="0.2">
      <c r="A34"/>
      <c r="C34" s="1">
        <v>2</v>
      </c>
      <c r="D34" s="3">
        <f>D7</f>
        <v>2.0062500000000001</v>
      </c>
      <c r="E34" s="3"/>
      <c r="F34" s="3">
        <f>F7</f>
        <v>2.4786666666666668</v>
      </c>
      <c r="O34" s="1"/>
    </row>
    <row r="35" spans="1:16" x14ac:dyDescent="0.2">
      <c r="A35"/>
      <c r="C35" s="1">
        <v>3</v>
      </c>
      <c r="D35" s="3">
        <f t="shared" ref="D35:F35" si="1">D10</f>
        <v>1.9472499999999999</v>
      </c>
      <c r="E35" s="3"/>
      <c r="F35" s="3">
        <f t="shared" si="1"/>
        <v>2.2869999999999999</v>
      </c>
      <c r="O35" s="1"/>
    </row>
    <row r="36" spans="1:16" x14ac:dyDescent="0.2">
      <c r="A36"/>
      <c r="C36" s="1">
        <v>4</v>
      </c>
      <c r="D36" s="3">
        <f>D13</f>
        <v>1.9092499999999999</v>
      </c>
      <c r="E36" s="3"/>
      <c r="F36" s="3">
        <f>F13</f>
        <v>2.2423333333333333</v>
      </c>
      <c r="O36" s="1"/>
    </row>
    <row r="37" spans="1:16" x14ac:dyDescent="0.2">
      <c r="A37"/>
      <c r="C37" s="1">
        <v>5</v>
      </c>
      <c r="D37" s="3">
        <f>D16</f>
        <v>1.95625</v>
      </c>
      <c r="E37" s="3"/>
      <c r="F37" s="3">
        <f>F16</f>
        <v>2.2373333333333334</v>
      </c>
      <c r="O37" s="1"/>
    </row>
    <row r="38" spans="1:16" x14ac:dyDescent="0.2">
      <c r="A38"/>
      <c r="C38" s="1">
        <v>6</v>
      </c>
      <c r="D38" s="3"/>
      <c r="E38" s="3"/>
      <c r="F38" s="3"/>
      <c r="O38" s="1"/>
    </row>
    <row r="39" spans="1:16" x14ac:dyDescent="0.2">
      <c r="A39"/>
      <c r="C39" s="1">
        <v>7</v>
      </c>
      <c r="D39" s="3"/>
      <c r="E39" s="3"/>
      <c r="F39" s="3"/>
      <c r="O39" s="1"/>
    </row>
    <row r="40" spans="1:16" x14ac:dyDescent="0.2">
      <c r="A40"/>
      <c r="C40" s="1">
        <v>8</v>
      </c>
      <c r="D40" s="3"/>
      <c r="E40" s="3"/>
      <c r="F40" s="3"/>
      <c r="O40" s="1"/>
    </row>
    <row r="41" spans="1:16" x14ac:dyDescent="0.2">
      <c r="A41"/>
      <c r="B41" s="1" t="s">
        <v>11</v>
      </c>
      <c r="C41" s="1">
        <v>1</v>
      </c>
      <c r="D41" s="3">
        <f>D5</f>
        <v>2.03775</v>
      </c>
      <c r="E41" s="3"/>
      <c r="F41" s="3">
        <f>F5</f>
        <v>1.9370000000000001</v>
      </c>
      <c r="O41" s="1"/>
    </row>
    <row r="42" spans="1:16" x14ac:dyDescent="0.2">
      <c r="A42"/>
      <c r="C42" s="1">
        <v>2</v>
      </c>
      <c r="D42" s="3">
        <f>D8</f>
        <v>2.101</v>
      </c>
      <c r="E42" s="3"/>
      <c r="F42" s="3">
        <f>F8</f>
        <v>2.278</v>
      </c>
      <c r="O42" s="1"/>
    </row>
    <row r="43" spans="1:16" x14ac:dyDescent="0.2">
      <c r="A43"/>
      <c r="C43" s="1">
        <v>3</v>
      </c>
      <c r="D43" s="3">
        <f>D11</f>
        <v>2.00875</v>
      </c>
      <c r="E43" s="3"/>
      <c r="F43" s="3">
        <f>F11</f>
        <v>1.9783333333333335</v>
      </c>
      <c r="O43" s="1"/>
    </row>
    <row r="44" spans="1:16" x14ac:dyDescent="0.2">
      <c r="A44"/>
      <c r="C44" s="1">
        <v>4</v>
      </c>
      <c r="D44" s="3">
        <f>D14</f>
        <v>1.9652499999999999</v>
      </c>
      <c r="E44" s="3"/>
      <c r="F44" s="3">
        <f>F14</f>
        <v>2.1346666666666665</v>
      </c>
      <c r="O44" s="1"/>
    </row>
    <row r="45" spans="1:16" x14ac:dyDescent="0.2">
      <c r="A45"/>
      <c r="C45" s="1">
        <v>5</v>
      </c>
      <c r="D45" s="3">
        <f>D17</f>
        <v>1.98075</v>
      </c>
      <c r="E45" s="3"/>
      <c r="F45" s="3">
        <f>F17</f>
        <v>1.9169999999999998</v>
      </c>
      <c r="O45" s="1"/>
    </row>
    <row r="46" spans="1:16" x14ac:dyDescent="0.2">
      <c r="A46"/>
      <c r="C46" s="1">
        <v>6</v>
      </c>
      <c r="D46" s="3"/>
      <c r="E46" s="3"/>
      <c r="F46" s="3"/>
      <c r="O46" s="1"/>
    </row>
    <row r="47" spans="1:16" x14ac:dyDescent="0.2">
      <c r="A47"/>
      <c r="C47" s="1">
        <v>7</v>
      </c>
      <c r="D47" s="3"/>
      <c r="E47" s="3"/>
      <c r="F47" s="3"/>
      <c r="O47" s="1"/>
    </row>
    <row r="48" spans="1:16" x14ac:dyDescent="0.2">
      <c r="A48"/>
      <c r="C48" s="1">
        <v>8</v>
      </c>
      <c r="D48" s="3"/>
      <c r="E48" s="3"/>
      <c r="F48" s="3"/>
      <c r="O48" s="1"/>
    </row>
    <row r="49" spans="1:15" x14ac:dyDescent="0.2">
      <c r="A49"/>
      <c r="B49" s="1" t="s">
        <v>12</v>
      </c>
      <c r="C49" s="1">
        <v>1</v>
      </c>
      <c r="D49" s="3">
        <f>D6</f>
        <v>2.0509999999999997</v>
      </c>
      <c r="E49" s="3"/>
      <c r="F49" s="3">
        <f>F6</f>
        <v>2.3973333333333335</v>
      </c>
      <c r="O49" s="1"/>
    </row>
    <row r="50" spans="1:15" x14ac:dyDescent="0.2">
      <c r="A50"/>
      <c r="C50" s="1">
        <v>2</v>
      </c>
      <c r="D50" s="3">
        <f>D9</f>
        <v>1.9950000000000001</v>
      </c>
      <c r="E50" s="3"/>
      <c r="F50" s="3">
        <f>F9</f>
        <v>2.3173333333333335</v>
      </c>
      <c r="O50" s="1"/>
    </row>
    <row r="51" spans="1:15" x14ac:dyDescent="0.2">
      <c r="A51"/>
      <c r="C51" s="1">
        <v>3</v>
      </c>
      <c r="D51" s="3">
        <f>D12</f>
        <v>2.0257499999999999</v>
      </c>
      <c r="E51" s="3"/>
      <c r="F51" s="3">
        <f>F12</f>
        <v>2.1996666666666669</v>
      </c>
      <c r="O51" s="1"/>
    </row>
    <row r="52" spans="1:15" x14ac:dyDescent="0.2">
      <c r="A52"/>
      <c r="C52" s="1">
        <v>4</v>
      </c>
      <c r="D52" s="3">
        <f>D15</f>
        <v>2.05775</v>
      </c>
      <c r="E52" s="3"/>
      <c r="F52" s="3">
        <f>F15</f>
        <v>2.3473333333333333</v>
      </c>
      <c r="O52" s="1"/>
    </row>
    <row r="53" spans="1:15" x14ac:dyDescent="0.2">
      <c r="A53"/>
      <c r="C53" s="1">
        <v>5</v>
      </c>
      <c r="D53" s="3">
        <f>D18</f>
        <v>1.9655</v>
      </c>
      <c r="E53" s="3"/>
      <c r="F53" s="3">
        <f>F18</f>
        <v>2.220333333333333</v>
      </c>
      <c r="O53" s="1"/>
    </row>
    <row r="54" spans="1:15" x14ac:dyDescent="0.2">
      <c r="C54" s="1">
        <v>6</v>
      </c>
      <c r="O54" s="1"/>
    </row>
    <row r="55" spans="1:15" x14ac:dyDescent="0.2">
      <c r="C55" s="1">
        <v>7</v>
      </c>
      <c r="O55" s="1"/>
    </row>
    <row r="56" spans="1:15" x14ac:dyDescent="0.2">
      <c r="C56" s="1">
        <v>8</v>
      </c>
      <c r="O56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2-DG</vt:lpstr>
      <vt:lpstr>AICAR</vt:lpstr>
      <vt:lpstr>Metformin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JiazhouHe</dc:creator>
  <cp:lastModifiedBy>SatoS</cp:lastModifiedBy>
  <dcterms:created xsi:type="dcterms:W3CDTF">2021-05-10T08:14:05Z</dcterms:created>
  <dcterms:modified xsi:type="dcterms:W3CDTF">2021-06-21T07:54:25Z</dcterms:modified>
</cp:coreProperties>
</file>